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120" tabRatio="858" firstSheet="2" activeTab="5"/>
  </bookViews>
  <sheets>
    <sheet name="pozn." sheetId="1" r:id="rId1"/>
    <sheet name="záznam hlídkoví" sheetId="2" r:id="rId2"/>
    <sheet name="záznam pátrací" sheetId="3" r:id="rId3"/>
    <sheet name="SOUHRNNÁ VÝSLEDKOVÁ LISTINA" sheetId="4" r:id="rId4"/>
    <sheet name="POŘADÍ DLE JEDNOTLIVÝCH DISC.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<sst xmlns="http://schemas.openxmlformats.org/spreadsheetml/2006/main" count="256" uniqueCount="139">
  <si>
    <t>kategorie hlídkových psů</t>
  </si>
  <si>
    <t>startovní číslo</t>
  </si>
  <si>
    <t>součást</t>
  </si>
  <si>
    <t>Cviky sedni, lehni, vstaň - vzdálenost  25m, povel + posunek</t>
  </si>
  <si>
    <t>Odložení psa za pochodu vstoje</t>
  </si>
  <si>
    <t>Vysílání psa vpřed - vzdálenost 50m</t>
  </si>
  <si>
    <t>Aport volný, činka 2kg cizí</t>
  </si>
  <si>
    <t>Štěkání na povel - 1m před psovodem</t>
  </si>
  <si>
    <t>Odložení psa vleže -  psovod v úkrytu</t>
  </si>
  <si>
    <t>Chůze po žebříku a kladině 2m vysoké,  oba směry</t>
  </si>
  <si>
    <t>Reakce na střelbu</t>
  </si>
  <si>
    <t xml:space="preserve">Poslušnost </t>
  </si>
  <si>
    <t>Průzkum terénu za účelem nalezení lehkých předmětů</t>
  </si>
  <si>
    <t>Průzkum terénu -  vyštěkání ukryté osoby</t>
  </si>
  <si>
    <t>Průzkum objektu ( noc ) - vyštěkání ukryté osoby</t>
  </si>
  <si>
    <t>Osobní obrana psovoda</t>
  </si>
  <si>
    <t>pouštění</t>
  </si>
  <si>
    <t>Hlídání při osobní prohlídce</t>
  </si>
  <si>
    <t>Doprovod zadržené osoby (zadní, bez náhubku, bez vodítka)</t>
  </si>
  <si>
    <t>Zadržení v noční době 50m</t>
  </si>
  <si>
    <t>Zákroky v místnostech</t>
  </si>
  <si>
    <t>Likvidace výtržnosti</t>
  </si>
  <si>
    <t xml:space="preserve">Hladké zadržení </t>
  </si>
  <si>
    <t xml:space="preserve">Zadržení s protiútokem </t>
  </si>
  <si>
    <t>Obrana</t>
  </si>
  <si>
    <t>Body celkem</t>
  </si>
  <si>
    <t>Pořadí</t>
  </si>
  <si>
    <t xml:space="preserve">hodn. </t>
  </si>
  <si>
    <t>jméno příjmení</t>
  </si>
  <si>
    <t>10+20</t>
  </si>
  <si>
    <t>10+30</t>
  </si>
  <si>
    <t>kategorie pátracích psů</t>
  </si>
  <si>
    <t>Přivolání psa s předsednutím a následným přisednutím k noze</t>
  </si>
  <si>
    <t>Chůze psa u nohy psovoda, obraty za pochodu a na místě</t>
  </si>
  <si>
    <t>Cviky sedni, lehni, vstaň - vzdálenost 25m, povel + posunek</t>
  </si>
  <si>
    <t>Odložení psa vleže - dlouhodobé, psovod v úkrytu</t>
  </si>
  <si>
    <t>Chůze po žebříku a kladině 2m vysoké, oba směry</t>
  </si>
  <si>
    <t>Průzkum terénu za účelem vyštěkání ukryté osoby</t>
  </si>
  <si>
    <t xml:space="preserve">Doprovod zadržené osoby (zadní, bez náhubku, bez vodítka) </t>
  </si>
  <si>
    <t xml:space="preserve">Obrana </t>
  </si>
  <si>
    <t>Cizí stopa v různorodém terénu- 5 hod., 3 lomy, 3 předměty, 800m</t>
  </si>
  <si>
    <t>Cizí stopa ve frekvenci - 30min;  2 lomy, 1-2 přechody, 2 předměty, 300m</t>
  </si>
  <si>
    <t xml:space="preserve">Cizí stopa v terénu praktického charakteru </t>
  </si>
  <si>
    <t>Vyhledání nábojnic - 5ks, prostor 10x10m</t>
  </si>
  <si>
    <t>Cizí stopa v terénu s vyhledáním nášlapu - 3hod; 3 lomy, 3 předměty</t>
  </si>
  <si>
    <t xml:space="preserve">Pachové práce </t>
  </si>
  <si>
    <t>50 + 100</t>
  </si>
  <si>
    <t>albi.c@seznam.cz</t>
  </si>
  <si>
    <t>součást SCPP</t>
  </si>
  <si>
    <t>Výsledková listina kategorie družstev</t>
  </si>
  <si>
    <t>Příjmení</t>
  </si>
  <si>
    <t xml:space="preserve"> příjmení</t>
  </si>
  <si>
    <t>10 + 30</t>
  </si>
  <si>
    <t>10 + 20</t>
  </si>
  <si>
    <t>Výsledková listina pro zápis výsledků</t>
  </si>
  <si>
    <t>Souhrnná výsledková listina</t>
  </si>
  <si>
    <t>PÁTRACÍ</t>
  </si>
  <si>
    <t>HLÍDKOVÍ</t>
  </si>
  <si>
    <t>body</t>
  </si>
  <si>
    <t>pořadí</t>
  </si>
  <si>
    <t>Celkem</t>
  </si>
  <si>
    <t xml:space="preserve">Tabulka </t>
  </si>
  <si>
    <t>zaznamenávané údaje</t>
  </si>
  <si>
    <t>formát tab.</t>
  </si>
  <si>
    <t>tisk</t>
  </si>
  <si>
    <t>Pozn.</t>
  </si>
  <si>
    <t>Záznam hlídkoví</t>
  </si>
  <si>
    <t>- zaznamenat údaje dle pořadí prezentace účastníků                                                                       - přiřadit vylosovaná startovní čísla                                      - průběžně zaznamenávat výsledky jednotlivých disciplin</t>
  </si>
  <si>
    <t>A 4</t>
  </si>
  <si>
    <t>Str. 1</t>
  </si>
  <si>
    <t>Záznam pátrací</t>
  </si>
  <si>
    <t>3</t>
  </si>
  <si>
    <t>automatické vyplnění</t>
  </si>
  <si>
    <t>A 3</t>
  </si>
  <si>
    <t>Str. 1-2</t>
  </si>
  <si>
    <t>Ve sloupci AM uvedeno pořadí při celkové rovnosti bodů ( dle rozhodující discipliny )</t>
  </si>
  <si>
    <t>4</t>
  </si>
  <si>
    <t>Pořadí dle jednotlivých disciplin</t>
  </si>
  <si>
    <t>Automatické vyplnění</t>
  </si>
  <si>
    <t>5</t>
  </si>
  <si>
    <t>Družstva</t>
  </si>
  <si>
    <t>- vyhodnocování a kombinace údajů v tabulce jsou závislé na zadání v tab. 1 a 2, zejména na shodě pořadí soutěžících v obou tabulkách dle příslušnosti k jednotlivým součástem SCPP</t>
  </si>
  <si>
    <t xml:space="preserve"> - v obou tabulkách dodržet stejná pořadí součástí SCPP                                                                          -   při neobsazení kategorie vynechat za soutěžícího volný řádek vyplnit pouze sloupec D           ( součást SCPP )</t>
  </si>
  <si>
    <r>
      <t>Pachové práce</t>
    </r>
    <r>
      <rPr>
        <sz val="9"/>
        <rFont val="Arial Narrow"/>
        <family val="2"/>
      </rPr>
      <t xml:space="preserve">                                          </t>
    </r>
    <r>
      <rPr>
        <sz val="8"/>
        <rFont val="Arial Narrow"/>
        <family val="2"/>
      </rPr>
      <t>cizí v různorodém terénu -  2hod;  2 předměty, 600m</t>
    </r>
  </si>
  <si>
    <r>
      <t xml:space="preserve">výsledková listina pro zápis výsledků                                                       </t>
    </r>
    <r>
      <rPr>
        <sz val="12"/>
        <rFont val="Arial Narrow"/>
        <family val="2"/>
      </rPr>
      <t>-------------------------</t>
    </r>
    <r>
      <rPr>
        <b/>
        <sz val="12"/>
        <rFont val="Arial Narrow"/>
        <family val="2"/>
      </rPr>
      <t xml:space="preserve">ROZHODČÍ:                       </t>
    </r>
  </si>
  <si>
    <r>
      <t xml:space="preserve">výsledková listina jednotlivých disciplin </t>
    </r>
    <r>
      <rPr>
        <b/>
        <sz val="16"/>
        <rFont val="Arial Narrow"/>
        <family val="2"/>
      </rPr>
      <t>kategorie hlídkových psů</t>
    </r>
  </si>
  <si>
    <t>Započítané výsledky</t>
  </si>
  <si>
    <t>Jednotlivci</t>
  </si>
  <si>
    <r>
      <t xml:space="preserve">Jednotlivci pořadí v disciplinách                                                                                                             </t>
    </r>
    <r>
      <rPr>
        <b/>
        <sz val="22"/>
        <rFont val="Arial Narrow"/>
        <family val="2"/>
      </rPr>
      <t>kategorie pátracích psů</t>
    </r>
  </si>
  <si>
    <r>
      <t xml:space="preserve">Jednotlivci pořadí v disciplinách                                                                                                  </t>
    </r>
    <r>
      <rPr>
        <b/>
        <sz val="22"/>
        <rFont val="Arial Narrow"/>
        <family val="2"/>
      </rPr>
      <t>kategorie hlídkových psů</t>
    </r>
  </si>
  <si>
    <t xml:space="preserve">poslušnost  </t>
  </si>
  <si>
    <t xml:space="preserve">obrana  </t>
  </si>
  <si>
    <t>pach. práce</t>
  </si>
  <si>
    <t>hlídkoví</t>
  </si>
  <si>
    <t>pátrací</t>
  </si>
  <si>
    <t>družstvo celkem</t>
  </si>
  <si>
    <t>jednotlivci celkem</t>
  </si>
  <si>
    <t xml:space="preserve">           II. ROČNÍK SOUTĚŽE  O PUTOVNÍ POHÁR ŘEDITELE SCPP</t>
  </si>
  <si>
    <t>npor.</t>
  </si>
  <si>
    <t>ČB</t>
  </si>
  <si>
    <t>pprap.</t>
  </si>
  <si>
    <t>GRIC Luboš</t>
  </si>
  <si>
    <t>JANOUŠEK Pavel</t>
  </si>
  <si>
    <t>MIKLAS Bohumil</t>
  </si>
  <si>
    <t>BR</t>
  </si>
  <si>
    <t>VACULÍK Libor</t>
  </si>
  <si>
    <t>BLÁHA Bronislav</t>
  </si>
  <si>
    <t>UL</t>
  </si>
  <si>
    <t>prap.</t>
  </si>
  <si>
    <t>STEHNO Jaroslav</t>
  </si>
  <si>
    <t>KULAXIDIS Jiří</t>
  </si>
  <si>
    <t>HK</t>
  </si>
  <si>
    <t>STŘEDOVÁ Monika</t>
  </si>
  <si>
    <t>BROŽOVÁ Lenka</t>
  </si>
  <si>
    <t>PL</t>
  </si>
  <si>
    <t>PETRIK Jaroslav</t>
  </si>
  <si>
    <t>MACURA Miroslav</t>
  </si>
  <si>
    <t>OV</t>
  </si>
  <si>
    <t>VALOŠEK Jiří</t>
  </si>
  <si>
    <t>CHYTRA Pavel</t>
  </si>
  <si>
    <t>CB</t>
  </si>
  <si>
    <t>FOJTÍK Jaromír</t>
  </si>
  <si>
    <t>nstržm.</t>
  </si>
  <si>
    <t>KAŠPÁREK Petr</t>
  </si>
  <si>
    <t>MORAVEC Marek</t>
  </si>
  <si>
    <t>MORAVEC Martin</t>
  </si>
  <si>
    <t>HRŮZA Pavel</t>
  </si>
  <si>
    <t xml:space="preserve">pprap. </t>
  </si>
  <si>
    <t>KOPTA Petr</t>
  </si>
  <si>
    <t>PATZELT Jan</t>
  </si>
  <si>
    <t>PV</t>
  </si>
  <si>
    <t>ppor.</t>
  </si>
  <si>
    <t>KLIMENT Jaroslav</t>
  </si>
  <si>
    <t>KRUPKA Karel</t>
  </si>
  <si>
    <t>DUŽÍ Zbyněk</t>
  </si>
  <si>
    <t>O</t>
  </si>
  <si>
    <t>KALOUSOVÁ Eliška</t>
  </si>
  <si>
    <t>KORIBSKÝ Štefan</t>
  </si>
  <si>
    <t>RAKOWSKI Radim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</si>
</sst>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d/m/yy\ h:mm"/>
    <numFmt numFmtId="167" formatCode="dd/mmmm/yy\ hh:mm"/>
    <numFmt numFmtId="168" formatCode="dd/mmmm/yyyy\ hh:mm"/>
    <numFmt numFmtId="169" formatCode="dd/mmmm/yyyy\ \-\ hh:mm"/>
    <numFmt numFmtId="170" formatCode="dd/mmmm/yyyy\ \-\ hh:mm\ h\od/"/>
    <numFmt numFmtId="171" formatCode="dd/mmmm/yyyy\ \-\ hh:mm\ "/>
    <numFmt numFmtId="172" formatCode="dd/mmmm/yyyy\ \-\ hh\ :\ mm\ "/>
    <numFmt numFmtId="173" formatCode="dd/mmmm\ yyyy\ \-\ hh\ :\ mm\ "/>
    <numFmt numFmtId="174" formatCode="dd/mm/\ yy\ \-\ hh\ :\ mm\ "/>
    <numFmt numFmtId="175" formatCode="[$-405]d\.\ mmmm\ yyyy"/>
    <numFmt numFmtId="176" formatCode="d/mmmm/yyyy\ hh:mm"/>
    <numFmt numFmtId="177" formatCode="d/mmmm/yyyy\ h:mm"/>
    <numFmt numFmtId="178" formatCode="d/mmmm\ yyyy\ h:m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 Narrow"/>
      <family val="2"/>
    </font>
    <font>
      <b/>
      <sz val="28"/>
      <color indexed="8"/>
      <name val="Arial Narrow"/>
      <family val="2"/>
    </font>
    <font>
      <i/>
      <sz val="16"/>
      <name val="Arial Narrow"/>
      <family val="2"/>
    </font>
    <font>
      <b/>
      <i/>
      <sz val="16"/>
      <color indexed="8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i/>
      <sz val="24"/>
      <color indexed="8"/>
      <name val="Arial Narrow"/>
      <family val="2"/>
    </font>
    <font>
      <i/>
      <sz val="10"/>
      <name val="Arial Narrow"/>
      <family val="2"/>
    </font>
    <font>
      <b/>
      <i/>
      <sz val="12"/>
      <color indexed="8"/>
      <name val="Arial Narrow"/>
      <family val="2"/>
    </font>
    <font>
      <u val="single"/>
      <sz val="5"/>
      <color indexed="12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u val="single"/>
      <sz val="8"/>
      <color indexed="12"/>
      <name val="Arial Narrow"/>
      <family val="2"/>
    </font>
    <font>
      <b/>
      <sz val="26"/>
      <name val="Arial Narrow"/>
      <family val="2"/>
    </font>
    <font>
      <b/>
      <sz val="40"/>
      <name val="Arial Narrow"/>
      <family val="2"/>
    </font>
    <font>
      <sz val="26"/>
      <name val="Arial Narrow"/>
      <family val="2"/>
    </font>
    <font>
      <sz val="40"/>
      <name val="Arial Narrow"/>
      <family val="2"/>
    </font>
    <font>
      <sz val="1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178" fontId="11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18" fillId="0" borderId="11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0" borderId="13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2" borderId="14" xfId="0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2" borderId="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left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/>
    </xf>
    <xf numFmtId="0" fontId="19" fillId="4" borderId="7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/>
    </xf>
    <xf numFmtId="0" fontId="19" fillId="2" borderId="3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/>
    </xf>
    <xf numFmtId="0" fontId="20" fillId="0" borderId="9" xfId="0" applyFont="1" applyBorder="1" applyAlignment="1">
      <alignment horizontal="center" textRotation="90" wrapText="1"/>
    </xf>
    <xf numFmtId="0" fontId="20" fillId="0" borderId="11" xfId="0" applyFont="1" applyBorder="1" applyAlignment="1">
      <alignment horizontal="center" textRotation="90" wrapText="1"/>
    </xf>
    <xf numFmtId="0" fontId="15" fillId="0" borderId="0" xfId="0" applyFont="1" applyBorder="1" applyAlignment="1">
      <alignment horizontal="center" vertical="center" textRotation="90"/>
    </xf>
    <xf numFmtId="0" fontId="14" fillId="2" borderId="8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3" borderId="24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left" vertical="center" wrapText="1"/>
    </xf>
    <xf numFmtId="0" fontId="24" fillId="3" borderId="37" xfId="0" applyFont="1" applyFill="1" applyBorder="1" applyAlignment="1">
      <alignment horizontal="left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38" xfId="0" applyFont="1" applyFill="1" applyBorder="1" applyAlignment="1">
      <alignment/>
    </xf>
    <xf numFmtId="0" fontId="19" fillId="2" borderId="3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166" fontId="34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74" fontId="21" fillId="0" borderId="35" xfId="0" applyNumberFormat="1" applyFont="1" applyBorder="1" applyAlignment="1" applyProtection="1">
      <alignment horizontal="center" vertical="center" textRotation="90" wrapText="1"/>
      <protection/>
    </xf>
    <xf numFmtId="166" fontId="31" fillId="0" borderId="29" xfId="0" applyNumberFormat="1" applyFont="1" applyBorder="1" applyAlignment="1" applyProtection="1">
      <alignment horizontal="left" vertical="top" wrapText="1"/>
      <protection/>
    </xf>
    <xf numFmtId="0" fontId="18" fillId="0" borderId="39" xfId="0" applyFont="1" applyBorder="1" applyAlignment="1" applyProtection="1">
      <alignment horizontal="center" textRotation="90" wrapText="1"/>
      <protection/>
    </xf>
    <xf numFmtId="0" fontId="18" fillId="0" borderId="9" xfId="0" applyFont="1" applyBorder="1" applyAlignment="1" applyProtection="1">
      <alignment horizontal="center" textRotation="90" wrapText="1"/>
      <protection/>
    </xf>
    <xf numFmtId="0" fontId="18" fillId="0" borderId="40" xfId="0" applyFont="1" applyBorder="1" applyAlignment="1" applyProtection="1">
      <alignment horizontal="center" textRotation="90" wrapText="1"/>
      <protection/>
    </xf>
    <xf numFmtId="0" fontId="18" fillId="0" borderId="12" xfId="0" applyFont="1" applyBorder="1" applyAlignment="1" applyProtection="1">
      <alignment horizontal="center" textRotation="90" wrapText="1"/>
      <protection/>
    </xf>
    <xf numFmtId="0" fontId="18" fillId="0" borderId="13" xfId="0" applyFont="1" applyBorder="1" applyAlignment="1" applyProtection="1">
      <alignment horizontal="center" textRotation="90" wrapText="1"/>
      <protection/>
    </xf>
    <xf numFmtId="0" fontId="19" fillId="0" borderId="10" xfId="0" applyFont="1" applyBorder="1" applyAlignment="1" applyProtection="1">
      <alignment horizontal="center" textRotation="90" wrapText="1"/>
      <protection/>
    </xf>
    <xf numFmtId="0" fontId="14" fillId="0" borderId="0" xfId="0" applyFont="1" applyBorder="1" applyAlignment="1" applyProtection="1">
      <alignment horizontal="center" vertical="center" textRotation="90" wrapText="1"/>
      <protection/>
    </xf>
    <xf numFmtId="0" fontId="15" fillId="0" borderId="41" xfId="0" applyFont="1" applyBorder="1" applyAlignment="1" applyProtection="1">
      <alignment horizontal="center" textRotation="90" wrapText="1"/>
      <protection/>
    </xf>
    <xf numFmtId="0" fontId="19" fillId="0" borderId="41" xfId="0" applyFont="1" applyBorder="1" applyAlignment="1" applyProtection="1">
      <alignment horizontal="center" textRotation="90" wrapText="1"/>
      <protection/>
    </xf>
    <xf numFmtId="0" fontId="19" fillId="0" borderId="42" xfId="0" applyFont="1" applyBorder="1" applyAlignment="1" applyProtection="1">
      <alignment horizontal="center" textRotation="90" wrapText="1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27" fillId="0" borderId="46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48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2" fillId="3" borderId="22" xfId="0" applyFont="1" applyFill="1" applyBorder="1" applyAlignment="1" applyProtection="1">
      <alignment horizontal="left" vertical="center" wrapText="1"/>
      <protection locked="0"/>
    </xf>
    <xf numFmtId="0" fontId="22" fillId="3" borderId="23" xfId="0" applyFont="1" applyFill="1" applyBorder="1" applyAlignment="1" applyProtection="1">
      <alignment horizontal="left" vertical="center" wrapText="1"/>
      <protection locked="0"/>
    </xf>
    <xf numFmtId="0" fontId="14" fillId="3" borderId="24" xfId="0" applyFont="1" applyFill="1" applyBorder="1" applyAlignment="1" applyProtection="1">
      <alignment horizontal="left" vertical="center" wrapText="1"/>
      <protection locked="0"/>
    </xf>
    <xf numFmtId="0" fontId="22" fillId="3" borderId="46" xfId="0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 applyProtection="1">
      <alignment horizontal="center" vertical="center" wrapText="1"/>
      <protection locked="0"/>
    </xf>
    <xf numFmtId="0" fontId="22" fillId="3" borderId="47" xfId="0" applyFont="1" applyFill="1" applyBorder="1" applyAlignment="1" applyProtection="1">
      <alignment horizontal="center" vertical="center" wrapText="1"/>
      <protection locked="0"/>
    </xf>
    <xf numFmtId="0" fontId="22" fillId="3" borderId="27" xfId="0" applyFont="1" applyFill="1" applyBorder="1" applyAlignment="1" applyProtection="1">
      <alignment horizontal="center" vertical="center" wrapText="1"/>
      <protection locked="0"/>
    </xf>
    <xf numFmtId="0" fontId="22" fillId="3" borderId="28" xfId="0" applyFont="1" applyFill="1" applyBorder="1" applyAlignment="1" applyProtection="1">
      <alignment horizontal="center" vertical="center" wrapText="1"/>
      <protection locked="0"/>
    </xf>
    <xf numFmtId="0" fontId="22" fillId="3" borderId="2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2" fillId="3" borderId="36" xfId="0" applyFont="1" applyFill="1" applyBorder="1" applyAlignment="1" applyProtection="1">
      <alignment horizontal="left" vertical="center" wrapText="1"/>
      <protection locked="0"/>
    </xf>
    <xf numFmtId="0" fontId="22" fillId="3" borderId="37" xfId="0" applyFont="1" applyFill="1" applyBorder="1" applyAlignment="1" applyProtection="1">
      <alignment horizontal="left" vertical="center" wrapText="1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22" fillId="3" borderId="43" xfId="0" applyFont="1" applyFill="1" applyBorder="1" applyAlignment="1" applyProtection="1">
      <alignment horizontal="center" vertical="center" wrapText="1"/>
      <protection locked="0"/>
    </xf>
    <xf numFmtId="0" fontId="22" fillId="3" borderId="17" xfId="0" applyFont="1" applyFill="1" applyBorder="1" applyAlignment="1" applyProtection="1">
      <alignment horizontal="center" vertical="center" wrapText="1"/>
      <protection locked="0"/>
    </xf>
    <xf numFmtId="0" fontId="22" fillId="3" borderId="44" xfId="0" applyFont="1" applyFill="1" applyBorder="1" applyAlignment="1" applyProtection="1">
      <alignment horizontal="center" vertical="center" wrapText="1"/>
      <protection locked="0"/>
    </xf>
    <xf numFmtId="0" fontId="22" fillId="3" borderId="20" xfId="0" applyFont="1" applyFill="1" applyBorder="1" applyAlignment="1" applyProtection="1">
      <alignment horizontal="center" vertical="center" wrapText="1"/>
      <protection locked="0"/>
    </xf>
    <xf numFmtId="0" fontId="22" fillId="3" borderId="21" xfId="0" applyFont="1" applyFill="1" applyBorder="1" applyAlignment="1" applyProtection="1">
      <alignment horizontal="center" vertical="center" wrapText="1"/>
      <protection locked="0"/>
    </xf>
    <xf numFmtId="0" fontId="22" fillId="3" borderId="18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top"/>
      <protection/>
    </xf>
    <xf numFmtId="0" fontId="25" fillId="0" borderId="49" xfId="0" applyFont="1" applyBorder="1" applyAlignment="1" applyProtection="1">
      <alignment horizontal="center" vertical="center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35" fillId="0" borderId="49" xfId="18" applyFont="1" applyBorder="1" applyAlignment="1" applyProtection="1">
      <alignment horizontal="right" vertical="top"/>
      <protection/>
    </xf>
    <xf numFmtId="0" fontId="25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66" fontId="34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4" fontId="21" fillId="0" borderId="35" xfId="0" applyNumberFormat="1" applyFont="1" applyBorder="1" applyAlignment="1">
      <alignment horizontal="center" vertical="center" textRotation="90" wrapText="1"/>
    </xf>
    <xf numFmtId="166" fontId="31" fillId="0" borderId="29" xfId="0" applyNumberFormat="1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textRotation="90" wrapText="1"/>
    </xf>
    <xf numFmtId="0" fontId="18" fillId="0" borderId="40" xfId="0" applyFont="1" applyBorder="1" applyAlignment="1">
      <alignment horizontal="center" textRotation="90" wrapText="1"/>
    </xf>
    <xf numFmtId="0" fontId="20" fillId="0" borderId="39" xfId="0" applyFont="1" applyBorder="1" applyAlignment="1">
      <alignment horizontal="center" textRotation="90" wrapText="1"/>
    </xf>
    <xf numFmtId="0" fontId="20" fillId="0" borderId="40" xfId="0" applyFont="1" applyBorder="1" applyAlignment="1">
      <alignment horizontal="center" textRotation="90" wrapText="1"/>
    </xf>
    <xf numFmtId="0" fontId="19" fillId="0" borderId="41" xfId="0" applyFont="1" applyBorder="1" applyAlignment="1">
      <alignment horizontal="center" textRotation="90" wrapText="1"/>
    </xf>
    <xf numFmtId="0" fontId="19" fillId="0" borderId="5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2" fillId="3" borderId="22" xfId="0" applyFont="1" applyFill="1" applyBorder="1" applyAlignment="1" applyProtection="1">
      <alignment horizontal="center" vertical="center" wrapText="1"/>
      <protection locked="0"/>
    </xf>
    <xf numFmtId="0" fontId="25" fillId="3" borderId="22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3" borderId="36" xfId="0" applyFont="1" applyFill="1" applyBorder="1" applyAlignment="1" applyProtection="1">
      <alignment horizontal="center" vertical="center" wrapText="1"/>
      <protection locked="0"/>
    </xf>
    <xf numFmtId="0" fontId="25" fillId="3" borderId="36" xfId="0" applyFont="1" applyFill="1" applyBorder="1" applyAlignment="1" applyProtection="1">
      <alignment horizontal="center" vertical="center" wrapText="1"/>
      <protection locked="0"/>
    </xf>
    <xf numFmtId="0" fontId="22" fillId="3" borderId="19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5" fillId="0" borderId="49" xfId="0" applyFont="1" applyBorder="1" applyAlignment="1">
      <alignment horizontal="center" vertical="top"/>
    </xf>
    <xf numFmtId="0" fontId="25" fillId="0" borderId="49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textRotation="90" wrapText="1"/>
    </xf>
    <xf numFmtId="0" fontId="19" fillId="0" borderId="6" xfId="0" applyFont="1" applyBorder="1" applyAlignment="1">
      <alignment horizontal="center" textRotation="90" wrapText="1"/>
    </xf>
    <xf numFmtId="0" fontId="19" fillId="2" borderId="6" xfId="0" applyFont="1" applyFill="1" applyBorder="1" applyAlignment="1">
      <alignment horizontal="center" textRotation="90" wrapText="1"/>
    </xf>
    <xf numFmtId="0" fontId="19" fillId="2" borderId="8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40" fillId="2" borderId="30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 wrapText="1"/>
    </xf>
    <xf numFmtId="0" fontId="42" fillId="0" borderId="3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6" fillId="0" borderId="3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42" fillId="3" borderId="22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left" vertical="center" wrapText="1"/>
    </xf>
    <xf numFmtId="0" fontId="22" fillId="3" borderId="27" xfId="0" applyFont="1" applyFill="1" applyBorder="1" applyAlignment="1">
      <alignment horizontal="left" vertical="center" wrapText="1"/>
    </xf>
    <xf numFmtId="0" fontId="22" fillId="3" borderId="28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left" vertical="center" wrapText="1"/>
    </xf>
    <xf numFmtId="0" fontId="22" fillId="3" borderId="20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40" fillId="3" borderId="37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left" vertical="center" wrapText="1"/>
    </xf>
    <xf numFmtId="0" fontId="40" fillId="2" borderId="38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/>
    </xf>
    <xf numFmtId="0" fontId="43" fillId="0" borderId="6" xfId="18" applyFont="1" applyBorder="1" applyAlignment="1">
      <alignment horizontal="right" vertical="top"/>
    </xf>
    <xf numFmtId="0" fontId="14" fillId="2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2" fillId="4" borderId="35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2" fillId="0" borderId="53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3" fillId="2" borderId="38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0" fillId="4" borderId="6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textRotation="90" wrapText="1"/>
    </xf>
    <xf numFmtId="0" fontId="25" fillId="2" borderId="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>
      <alignment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vertical="center" wrapText="1"/>
    </xf>
    <xf numFmtId="49" fontId="8" fillId="0" borderId="60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5" fillId="0" borderId="61" xfId="0" applyFont="1" applyBorder="1" applyAlignment="1" applyProtection="1">
      <alignment horizontal="center" vertical="center" textRotation="90" wrapText="1"/>
      <protection/>
    </xf>
    <xf numFmtId="0" fontId="14" fillId="0" borderId="32" xfId="0" applyFont="1" applyBorder="1" applyAlignment="1">
      <alignment horizontal="center" vertical="center"/>
    </xf>
    <xf numFmtId="0" fontId="31" fillId="2" borderId="38" xfId="0" applyFont="1" applyFill="1" applyBorder="1" applyAlignment="1">
      <alignment horizontal="right" vertical="center" wrapText="1"/>
    </xf>
    <xf numFmtId="178" fontId="13" fillId="2" borderId="38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5" fillId="0" borderId="61" xfId="0" applyFont="1" applyBorder="1" applyAlignment="1">
      <alignment horizontal="center" textRotation="90" wrapText="1"/>
    </xf>
    <xf numFmtId="0" fontId="14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66" fontId="16" fillId="0" borderId="35" xfId="0" applyNumberFormat="1" applyFont="1" applyBorder="1" applyAlignment="1">
      <alignment horizontal="center" vertical="center" textRotation="45" wrapText="1"/>
    </xf>
    <xf numFmtId="0" fontId="17" fillId="0" borderId="29" xfId="0" applyFont="1" applyBorder="1" applyAlignment="1">
      <alignment horizontal="center" vertical="center" textRotation="45" wrapText="1"/>
    </xf>
    <xf numFmtId="0" fontId="15" fillId="0" borderId="62" xfId="0" applyFont="1" applyBorder="1" applyAlignment="1">
      <alignment horizontal="center" vertical="center" textRotation="90" wrapText="1"/>
    </xf>
    <xf numFmtId="0" fontId="14" fillId="0" borderId="63" xfId="0" applyFont="1" applyBorder="1" applyAlignment="1">
      <alignment horizontal="center" vertical="center"/>
    </xf>
    <xf numFmtId="176" fontId="19" fillId="0" borderId="64" xfId="0" applyNumberFormat="1" applyFont="1" applyBorder="1" applyAlignment="1">
      <alignment horizontal="center" vertical="center" wrapText="1"/>
    </xf>
    <xf numFmtId="176" fontId="22" fillId="0" borderId="65" xfId="0" applyNumberFormat="1" applyFont="1" applyBorder="1" applyAlignment="1">
      <alignment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textRotation="90" wrapText="1"/>
    </xf>
    <xf numFmtId="0" fontId="14" fillId="0" borderId="7" xfId="0" applyFont="1" applyBorder="1" applyAlignment="1">
      <alignment horizontal="center" textRotation="90" wrapText="1"/>
    </xf>
    <xf numFmtId="0" fontId="44" fillId="4" borderId="66" xfId="0" applyFont="1" applyFill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textRotation="90" wrapText="1"/>
    </xf>
    <xf numFmtId="0" fontId="14" fillId="0" borderId="67" xfId="0" applyFont="1" applyBorder="1" applyAlignment="1">
      <alignment horizontal="center"/>
    </xf>
    <xf numFmtId="0" fontId="15" fillId="0" borderId="6" xfId="0" applyFont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38" fillId="0" borderId="6" xfId="0" applyFont="1" applyBorder="1" applyAlignment="1">
      <alignment horizontal="center" textRotation="90" wrapText="1"/>
    </xf>
    <xf numFmtId="0" fontId="48" fillId="0" borderId="0" xfId="0" applyFont="1" applyAlignment="1">
      <alignment horizontal="center"/>
    </xf>
    <xf numFmtId="0" fontId="37" fillId="0" borderId="6" xfId="0" applyFont="1" applyBorder="1" applyAlignment="1">
      <alignment horizontal="center" textRotation="90" wrapText="1"/>
    </xf>
    <xf numFmtId="0" fontId="14" fillId="0" borderId="38" xfId="0" applyFont="1" applyBorder="1" applyAlignment="1">
      <alignment horizontal="center"/>
    </xf>
    <xf numFmtId="0" fontId="45" fillId="4" borderId="29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textRotation="45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22</xdr:row>
      <xdr:rowOff>38100</xdr:rowOff>
    </xdr:from>
    <xdr:to>
      <xdr:col>30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63575" y="103917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bi.c@seznam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i.c@seznam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bi.c@seznam.cz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lbi.c@seznam.cz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3"/>
  <sheetViews>
    <sheetView workbookViewId="0" topLeftCell="A1">
      <selection activeCell="J11" sqref="J11"/>
    </sheetView>
  </sheetViews>
  <sheetFormatPr defaultColWidth="9.140625" defaultRowHeight="12.75"/>
  <cols>
    <col min="1" max="1" width="5.140625" style="1" customWidth="1"/>
    <col min="2" max="2" width="22.421875" style="1" customWidth="1"/>
    <col min="3" max="3" width="48.7109375" style="1" customWidth="1"/>
    <col min="4" max="5" width="9.140625" style="1" customWidth="1"/>
    <col min="6" max="6" width="46.7109375" style="1" customWidth="1"/>
    <col min="7" max="16384" width="9.140625" style="1" customWidth="1"/>
  </cols>
  <sheetData>
    <row r="3" ht="15" thickBot="1"/>
    <row r="4" spans="1:6" ht="31.5" thickBot="1">
      <c r="A4" s="2"/>
      <c r="B4" s="3" t="s">
        <v>61</v>
      </c>
      <c r="C4" s="3" t="s">
        <v>62</v>
      </c>
      <c r="D4" s="4" t="s">
        <v>63</v>
      </c>
      <c r="E4" s="4" t="s">
        <v>64</v>
      </c>
      <c r="F4" s="3" t="s">
        <v>65</v>
      </c>
    </row>
    <row r="5" spans="1:6" ht="36.75" customHeight="1">
      <c r="A5" s="394">
        <v>1</v>
      </c>
      <c r="B5" s="397" t="s">
        <v>66</v>
      </c>
      <c r="C5" s="403" t="s">
        <v>67</v>
      </c>
      <c r="D5" s="400" t="s">
        <v>68</v>
      </c>
      <c r="E5" s="400" t="s">
        <v>69</v>
      </c>
      <c r="F5" s="403" t="s">
        <v>82</v>
      </c>
    </row>
    <row r="6" spans="1:6" ht="36.75" customHeight="1">
      <c r="A6" s="395"/>
      <c r="B6" s="398"/>
      <c r="C6" s="404"/>
      <c r="D6" s="401"/>
      <c r="E6" s="401"/>
      <c r="F6" s="404"/>
    </row>
    <row r="7" spans="1:6" ht="36.75" customHeight="1" thickBot="1">
      <c r="A7" s="396"/>
      <c r="B7" s="399"/>
      <c r="C7" s="405"/>
      <c r="D7" s="402"/>
      <c r="E7" s="402"/>
      <c r="F7" s="404"/>
    </row>
    <row r="8" spans="1:6" ht="32.25" customHeight="1">
      <c r="A8" s="394">
        <v>2</v>
      </c>
      <c r="B8" s="397" t="s">
        <v>70</v>
      </c>
      <c r="C8" s="403" t="s">
        <v>67</v>
      </c>
      <c r="D8" s="400" t="s">
        <v>68</v>
      </c>
      <c r="E8" s="400" t="s">
        <v>69</v>
      </c>
      <c r="F8" s="404"/>
    </row>
    <row r="9" spans="1:6" ht="32.25" customHeight="1">
      <c r="A9" s="395"/>
      <c r="B9" s="398"/>
      <c r="C9" s="404"/>
      <c r="D9" s="401"/>
      <c r="E9" s="401"/>
      <c r="F9" s="404"/>
    </row>
    <row r="10" spans="1:6" ht="32.25" customHeight="1" thickBot="1">
      <c r="A10" s="396"/>
      <c r="B10" s="399"/>
      <c r="C10" s="405"/>
      <c r="D10" s="402"/>
      <c r="E10" s="402"/>
      <c r="F10" s="405"/>
    </row>
    <row r="11" spans="1:6" ht="57.75" customHeight="1" thickBot="1">
      <c r="A11" s="5" t="s">
        <v>71</v>
      </c>
      <c r="B11" s="6" t="s">
        <v>55</v>
      </c>
      <c r="C11" s="7" t="s">
        <v>72</v>
      </c>
      <c r="D11" s="7" t="s">
        <v>73</v>
      </c>
      <c r="E11" s="7" t="s">
        <v>74</v>
      </c>
      <c r="F11" s="7" t="s">
        <v>75</v>
      </c>
    </row>
    <row r="12" spans="1:6" ht="57.75" customHeight="1" thickBot="1">
      <c r="A12" s="5" t="s">
        <v>76</v>
      </c>
      <c r="B12" s="6" t="s">
        <v>77</v>
      </c>
      <c r="C12" s="7" t="s">
        <v>78</v>
      </c>
      <c r="D12" s="7" t="s">
        <v>68</v>
      </c>
      <c r="E12" s="7" t="s">
        <v>74</v>
      </c>
      <c r="F12" s="7"/>
    </row>
    <row r="13" spans="1:6" ht="86.25" customHeight="1" thickBot="1">
      <c r="A13" s="5" t="s">
        <v>79</v>
      </c>
      <c r="B13" s="6" t="s">
        <v>80</v>
      </c>
      <c r="C13" s="7" t="s">
        <v>78</v>
      </c>
      <c r="D13" s="7" t="s">
        <v>68</v>
      </c>
      <c r="E13" s="7" t="s">
        <v>69</v>
      </c>
      <c r="F13" s="7" t="s">
        <v>81</v>
      </c>
    </row>
  </sheetData>
  <mergeCells count="11">
    <mergeCell ref="E5:E7"/>
    <mergeCell ref="F5:F10"/>
    <mergeCell ref="E8:E10"/>
    <mergeCell ref="C8:C10"/>
    <mergeCell ref="D8:D10"/>
    <mergeCell ref="C5:C7"/>
    <mergeCell ref="D5:D7"/>
    <mergeCell ref="A5:A7"/>
    <mergeCell ref="B5:B7"/>
    <mergeCell ref="A8:A10"/>
    <mergeCell ref="B8:B10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view="pageBreakPreview" zoomScaleSheetLayoutView="100" workbookViewId="0" topLeftCell="J8">
      <selection activeCell="AC23" sqref="AC23"/>
    </sheetView>
  </sheetViews>
  <sheetFormatPr defaultColWidth="9.140625" defaultRowHeight="12.75"/>
  <cols>
    <col min="1" max="1" width="5.421875" style="136" customWidth="1"/>
    <col min="2" max="2" width="8.421875" style="136" customWidth="1"/>
    <col min="3" max="3" width="22.28125" style="136" customWidth="1"/>
    <col min="4" max="4" width="6.421875" style="136" customWidth="1"/>
    <col min="5" max="30" width="5.7109375" style="136" customWidth="1"/>
    <col min="31" max="31" width="9.140625" style="136" customWidth="1"/>
    <col min="32" max="32" width="2.57421875" style="49" customWidth="1"/>
    <col min="33" max="33" width="9.140625" style="136" hidden="1" customWidth="1"/>
    <col min="34" max="34" width="5.7109375" style="136" hidden="1" customWidth="1"/>
    <col min="35" max="35" width="7.7109375" style="136" hidden="1" customWidth="1"/>
    <col min="36" max="36" width="7.421875" style="136" hidden="1" customWidth="1"/>
    <col min="37" max="37" width="7.7109375" style="136" hidden="1" customWidth="1"/>
    <col min="38" max="38" width="19.00390625" style="136" hidden="1" customWidth="1"/>
    <col min="39" max="39" width="2.8515625" style="136" customWidth="1"/>
    <col min="40" max="16384" width="9.140625" style="136" customWidth="1"/>
  </cols>
  <sheetData>
    <row r="1" ht="102" customHeight="1">
      <c r="A1" s="392" t="s">
        <v>97</v>
      </c>
    </row>
    <row r="2" spans="1:34" ht="39.75" customHeight="1">
      <c r="A2" s="137" t="s">
        <v>54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H2" s="139"/>
    </row>
    <row r="3" spans="1:34" ht="39.75" customHeight="1">
      <c r="A3" s="137" t="s">
        <v>0</v>
      </c>
      <c r="B3" s="138"/>
      <c r="C3" s="139"/>
      <c r="D3" s="139"/>
      <c r="E3" s="139"/>
      <c r="F3" s="139"/>
      <c r="G3" s="139"/>
      <c r="H3" s="139"/>
      <c r="I3" s="137"/>
      <c r="J3" s="139"/>
      <c r="L3" s="138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41"/>
      <c r="Y3" s="139"/>
      <c r="Z3" s="139"/>
      <c r="AA3" s="139"/>
      <c r="AH3" s="139"/>
    </row>
    <row r="4" spans="1:34" ht="39.7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39"/>
      <c r="M4" s="139"/>
      <c r="N4" s="139"/>
      <c r="O4" s="139"/>
      <c r="P4" s="139"/>
      <c r="Q4" s="140"/>
      <c r="R4" s="138"/>
      <c r="S4" s="139"/>
      <c r="T4" s="139"/>
      <c r="U4" s="139"/>
      <c r="V4" s="139"/>
      <c r="W4" s="140"/>
      <c r="X4" s="141"/>
      <c r="Y4" s="141"/>
      <c r="Z4" s="139"/>
      <c r="AA4" s="139"/>
      <c r="AB4" s="140"/>
      <c r="AC4" s="141"/>
      <c r="AH4" s="139"/>
    </row>
    <row r="5" spans="1:34" s="144" customFormat="1" ht="22.5" customHeight="1">
      <c r="A5" s="139"/>
      <c r="B5" s="142"/>
      <c r="C5" s="143"/>
      <c r="D5" s="136"/>
      <c r="O5" s="145"/>
      <c r="AH5" s="141"/>
    </row>
    <row r="6" ht="6" customHeight="1" thickBot="1"/>
    <row r="7" spans="1:37" s="154" customFormat="1" ht="138" customHeight="1">
      <c r="A7" s="406" t="s">
        <v>1</v>
      </c>
      <c r="B7" s="146">
        <f ca="1">NOW()</f>
        <v>38167.562752777776</v>
      </c>
      <c r="C7" s="147" t="s">
        <v>84</v>
      </c>
      <c r="D7" s="406" t="s">
        <v>2</v>
      </c>
      <c r="E7" s="148" t="s">
        <v>32</v>
      </c>
      <c r="F7" s="149" t="s">
        <v>33</v>
      </c>
      <c r="G7" s="149" t="s">
        <v>3</v>
      </c>
      <c r="H7" s="149" t="s">
        <v>4</v>
      </c>
      <c r="I7" s="149" t="s">
        <v>5</v>
      </c>
      <c r="J7" s="149" t="s">
        <v>6</v>
      </c>
      <c r="K7" s="149" t="s">
        <v>7</v>
      </c>
      <c r="L7" s="149" t="s">
        <v>8</v>
      </c>
      <c r="M7" s="149" t="s">
        <v>9</v>
      </c>
      <c r="N7" s="150" t="s">
        <v>10</v>
      </c>
      <c r="O7" s="151" t="s">
        <v>12</v>
      </c>
      <c r="P7" s="149" t="s">
        <v>13</v>
      </c>
      <c r="Q7" s="149" t="s">
        <v>14</v>
      </c>
      <c r="R7" s="149" t="s">
        <v>15</v>
      </c>
      <c r="S7" s="149" t="s">
        <v>16</v>
      </c>
      <c r="T7" s="149" t="s">
        <v>17</v>
      </c>
      <c r="U7" s="149" t="s">
        <v>18</v>
      </c>
      <c r="V7" s="149" t="s">
        <v>19</v>
      </c>
      <c r="W7" s="149" t="s">
        <v>16</v>
      </c>
      <c r="X7" s="149" t="s">
        <v>20</v>
      </c>
      <c r="Y7" s="149" t="s">
        <v>16</v>
      </c>
      <c r="Z7" s="149" t="s">
        <v>21</v>
      </c>
      <c r="AA7" s="149" t="s">
        <v>22</v>
      </c>
      <c r="AB7" s="149" t="s">
        <v>16</v>
      </c>
      <c r="AC7" s="149" t="s">
        <v>23</v>
      </c>
      <c r="AD7" s="152" t="s">
        <v>16</v>
      </c>
      <c r="AE7" s="153" t="s">
        <v>83</v>
      </c>
      <c r="AH7" s="155" t="s">
        <v>11</v>
      </c>
      <c r="AI7" s="156" t="s">
        <v>24</v>
      </c>
      <c r="AJ7" s="156" t="s">
        <v>25</v>
      </c>
      <c r="AK7" s="157" t="s">
        <v>26</v>
      </c>
    </row>
    <row r="8" spans="1:37" s="144" customFormat="1" ht="28.5" customHeight="1">
      <c r="A8" s="407"/>
      <c r="B8" s="158" t="s">
        <v>27</v>
      </c>
      <c r="C8" s="159" t="s">
        <v>51</v>
      </c>
      <c r="D8" s="407"/>
      <c r="E8" s="160">
        <f aca="true" t="shared" si="0" ref="E8:M8">F8</f>
        <v>10</v>
      </c>
      <c r="F8" s="161">
        <f t="shared" si="0"/>
        <v>10</v>
      </c>
      <c r="G8" s="161">
        <f t="shared" si="0"/>
        <v>10</v>
      </c>
      <c r="H8" s="161">
        <f t="shared" si="0"/>
        <v>10</v>
      </c>
      <c r="I8" s="161">
        <f t="shared" si="0"/>
        <v>10</v>
      </c>
      <c r="J8" s="161">
        <f t="shared" si="0"/>
        <v>10</v>
      </c>
      <c r="K8" s="161">
        <f t="shared" si="0"/>
        <v>10</v>
      </c>
      <c r="L8" s="161">
        <f t="shared" si="0"/>
        <v>10</v>
      </c>
      <c r="M8" s="161">
        <f t="shared" si="0"/>
        <v>10</v>
      </c>
      <c r="N8" s="162">
        <v>10</v>
      </c>
      <c r="O8" s="163" t="s">
        <v>29</v>
      </c>
      <c r="P8" s="164" t="s">
        <v>30</v>
      </c>
      <c r="Q8" s="164">
        <v>50</v>
      </c>
      <c r="R8" s="164">
        <v>40</v>
      </c>
      <c r="S8" s="164">
        <v>10</v>
      </c>
      <c r="T8" s="164">
        <v>10</v>
      </c>
      <c r="U8" s="164">
        <v>10</v>
      </c>
      <c r="V8" s="164">
        <v>90</v>
      </c>
      <c r="W8" s="164">
        <v>10</v>
      </c>
      <c r="X8" s="164">
        <v>40</v>
      </c>
      <c r="Y8" s="164">
        <v>10</v>
      </c>
      <c r="Z8" s="164">
        <v>60</v>
      </c>
      <c r="AA8" s="164">
        <v>90</v>
      </c>
      <c r="AB8" s="164">
        <v>10</v>
      </c>
      <c r="AC8" s="164">
        <v>90</v>
      </c>
      <c r="AD8" s="165">
        <v>10</v>
      </c>
      <c r="AE8" s="166">
        <v>100</v>
      </c>
      <c r="AH8" s="166">
        <f aca="true" t="shared" si="1" ref="AH8:AH22">SUM(E8:N8)</f>
        <v>100</v>
      </c>
      <c r="AI8" s="166">
        <v>600</v>
      </c>
      <c r="AJ8" s="166">
        <v>800</v>
      </c>
      <c r="AK8" s="167"/>
    </row>
    <row r="9" spans="1:38" s="177" customFormat="1" ht="28.5" customHeight="1">
      <c r="A9" s="168">
        <v>4</v>
      </c>
      <c r="B9" s="168" t="s">
        <v>100</v>
      </c>
      <c r="C9" s="169" t="s">
        <v>101</v>
      </c>
      <c r="D9" s="170" t="s">
        <v>99</v>
      </c>
      <c r="E9" s="171">
        <v>8</v>
      </c>
      <c r="F9" s="172">
        <v>6</v>
      </c>
      <c r="G9" s="172">
        <v>0</v>
      </c>
      <c r="H9" s="172">
        <v>10</v>
      </c>
      <c r="I9" s="172">
        <v>2</v>
      </c>
      <c r="J9" s="172">
        <v>5</v>
      </c>
      <c r="K9" s="172">
        <v>9</v>
      </c>
      <c r="L9" s="172">
        <v>10</v>
      </c>
      <c r="M9" s="172">
        <v>7</v>
      </c>
      <c r="N9" s="173">
        <v>10</v>
      </c>
      <c r="O9" s="174">
        <v>18</v>
      </c>
      <c r="P9" s="172">
        <v>25</v>
      </c>
      <c r="Q9" s="172">
        <v>0</v>
      </c>
      <c r="R9" s="172">
        <v>16</v>
      </c>
      <c r="S9" s="172">
        <v>10</v>
      </c>
      <c r="T9" s="172">
        <v>9</v>
      </c>
      <c r="U9" s="172">
        <v>9</v>
      </c>
      <c r="V9" s="172">
        <v>66</v>
      </c>
      <c r="W9" s="172">
        <v>7</v>
      </c>
      <c r="X9" s="172">
        <v>25</v>
      </c>
      <c r="Y9" s="172">
        <v>0</v>
      </c>
      <c r="Z9" s="172">
        <v>9</v>
      </c>
      <c r="AA9" s="172">
        <v>85</v>
      </c>
      <c r="AB9" s="172">
        <v>10</v>
      </c>
      <c r="AC9" s="172">
        <v>45</v>
      </c>
      <c r="AD9" s="175">
        <v>0</v>
      </c>
      <c r="AE9" s="176">
        <v>48</v>
      </c>
      <c r="AG9" s="178">
        <f aca="true" t="shared" si="2" ref="AG9:AG22">RANK(AI9,AI$9:AI$22)</f>
        <v>11</v>
      </c>
      <c r="AH9" s="179">
        <f t="shared" si="1"/>
        <v>67</v>
      </c>
      <c r="AI9" s="179">
        <f aca="true" t="shared" si="3" ref="AI9:AI22">SUM(O9:AD9)</f>
        <v>334</v>
      </c>
      <c r="AJ9" s="179">
        <f aca="true" t="shared" si="4" ref="AJ9:AJ22">AH9+AI9+AE9</f>
        <v>449</v>
      </c>
      <c r="AK9" s="180">
        <f aca="true" t="shared" si="5" ref="AK9:AK22">RANK($AJ9,$AJ$9:$AJ$22)</f>
        <v>7</v>
      </c>
      <c r="AL9" s="181">
        <f aca="true" t="shared" si="6" ref="AL9:AL22">(AK9+AG9)/2</f>
        <v>9</v>
      </c>
    </row>
    <row r="10" spans="1:38" s="177" customFormat="1" ht="28.5" customHeight="1">
      <c r="A10" s="182">
        <v>12</v>
      </c>
      <c r="B10" s="182" t="s">
        <v>100</v>
      </c>
      <c r="C10" s="183" t="s">
        <v>102</v>
      </c>
      <c r="D10" s="184" t="s">
        <v>99</v>
      </c>
      <c r="E10" s="185">
        <v>7</v>
      </c>
      <c r="F10" s="186">
        <v>2</v>
      </c>
      <c r="G10" s="186">
        <v>10</v>
      </c>
      <c r="H10" s="186">
        <v>0</v>
      </c>
      <c r="I10" s="186">
        <v>0</v>
      </c>
      <c r="J10" s="186">
        <v>0</v>
      </c>
      <c r="K10" s="186">
        <v>10</v>
      </c>
      <c r="L10" s="186">
        <v>10</v>
      </c>
      <c r="M10" s="186">
        <v>0</v>
      </c>
      <c r="N10" s="187">
        <v>10</v>
      </c>
      <c r="O10" s="188">
        <v>26</v>
      </c>
      <c r="P10" s="186">
        <v>36</v>
      </c>
      <c r="Q10" s="186">
        <v>50</v>
      </c>
      <c r="R10" s="186">
        <v>20</v>
      </c>
      <c r="S10" s="186">
        <v>0</v>
      </c>
      <c r="T10" s="186">
        <v>7</v>
      </c>
      <c r="U10" s="186">
        <v>8</v>
      </c>
      <c r="V10" s="186">
        <v>60</v>
      </c>
      <c r="W10" s="186">
        <v>0</v>
      </c>
      <c r="X10" s="186">
        <v>32</v>
      </c>
      <c r="Y10" s="186">
        <v>0</v>
      </c>
      <c r="Z10" s="186">
        <v>0</v>
      </c>
      <c r="AA10" s="186">
        <v>60</v>
      </c>
      <c r="AB10" s="186">
        <v>0</v>
      </c>
      <c r="AC10" s="186">
        <v>79</v>
      </c>
      <c r="AD10" s="189">
        <v>0</v>
      </c>
      <c r="AE10" s="190">
        <v>65</v>
      </c>
      <c r="AG10" s="178">
        <f t="shared" si="2"/>
        <v>5</v>
      </c>
      <c r="AH10" s="191">
        <f t="shared" si="1"/>
        <v>49</v>
      </c>
      <c r="AI10" s="191">
        <f t="shared" si="3"/>
        <v>378</v>
      </c>
      <c r="AJ10" s="191">
        <f t="shared" si="4"/>
        <v>492</v>
      </c>
      <c r="AK10" s="180">
        <f t="shared" si="5"/>
        <v>5</v>
      </c>
      <c r="AL10" s="181">
        <f t="shared" si="6"/>
        <v>5</v>
      </c>
    </row>
    <row r="11" spans="1:38" s="198" customFormat="1" ht="28.5" customHeight="1">
      <c r="A11" s="168">
        <v>8</v>
      </c>
      <c r="B11" s="168" t="s">
        <v>100</v>
      </c>
      <c r="C11" s="169" t="s">
        <v>103</v>
      </c>
      <c r="D11" s="170" t="s">
        <v>104</v>
      </c>
      <c r="E11" s="192">
        <v>9</v>
      </c>
      <c r="F11" s="193">
        <v>5</v>
      </c>
      <c r="G11" s="193">
        <v>9</v>
      </c>
      <c r="H11" s="193">
        <v>8</v>
      </c>
      <c r="I11" s="193">
        <v>8</v>
      </c>
      <c r="J11" s="193">
        <v>0</v>
      </c>
      <c r="K11" s="193">
        <v>9</v>
      </c>
      <c r="L11" s="193">
        <v>8</v>
      </c>
      <c r="M11" s="193">
        <v>8</v>
      </c>
      <c r="N11" s="194">
        <v>10</v>
      </c>
      <c r="O11" s="195">
        <v>18</v>
      </c>
      <c r="P11" s="193">
        <v>26</v>
      </c>
      <c r="Q11" s="193">
        <v>46</v>
      </c>
      <c r="R11" s="193">
        <v>32</v>
      </c>
      <c r="S11" s="193">
        <v>4</v>
      </c>
      <c r="T11" s="193">
        <v>6</v>
      </c>
      <c r="U11" s="193">
        <v>8</v>
      </c>
      <c r="V11" s="193">
        <v>0</v>
      </c>
      <c r="W11" s="193">
        <v>0</v>
      </c>
      <c r="X11" s="193">
        <v>36</v>
      </c>
      <c r="Y11" s="193">
        <v>8</v>
      </c>
      <c r="Z11" s="193">
        <v>25</v>
      </c>
      <c r="AA11" s="193">
        <v>77</v>
      </c>
      <c r="AB11" s="193">
        <v>7</v>
      </c>
      <c r="AC11" s="193">
        <v>70</v>
      </c>
      <c r="AD11" s="196">
        <v>7</v>
      </c>
      <c r="AE11" s="197">
        <v>34</v>
      </c>
      <c r="AG11" s="178">
        <f t="shared" si="2"/>
        <v>6</v>
      </c>
      <c r="AH11" s="191">
        <f t="shared" si="1"/>
        <v>74</v>
      </c>
      <c r="AI11" s="191">
        <f t="shared" si="3"/>
        <v>370</v>
      </c>
      <c r="AJ11" s="191">
        <f t="shared" si="4"/>
        <v>478</v>
      </c>
      <c r="AK11" s="180">
        <f t="shared" si="5"/>
        <v>6</v>
      </c>
      <c r="AL11" s="181">
        <f t="shared" si="6"/>
        <v>6</v>
      </c>
    </row>
    <row r="12" spans="1:38" s="177" customFormat="1" ht="28.5" customHeight="1">
      <c r="A12" s="182">
        <v>5</v>
      </c>
      <c r="B12" s="182" t="s">
        <v>100</v>
      </c>
      <c r="C12" s="183" t="s">
        <v>105</v>
      </c>
      <c r="D12" s="184" t="s">
        <v>104</v>
      </c>
      <c r="E12" s="185">
        <v>7</v>
      </c>
      <c r="F12" s="186">
        <v>4</v>
      </c>
      <c r="G12" s="186">
        <v>3</v>
      </c>
      <c r="H12" s="186">
        <v>10</v>
      </c>
      <c r="I12" s="186">
        <v>5</v>
      </c>
      <c r="J12" s="186">
        <v>5</v>
      </c>
      <c r="K12" s="186">
        <v>0</v>
      </c>
      <c r="L12" s="186">
        <v>10</v>
      </c>
      <c r="M12" s="186">
        <v>8</v>
      </c>
      <c r="N12" s="187">
        <v>10</v>
      </c>
      <c r="O12" s="188">
        <v>18</v>
      </c>
      <c r="P12" s="186">
        <v>21</v>
      </c>
      <c r="Q12" s="186">
        <v>0</v>
      </c>
      <c r="R12" s="186">
        <v>33</v>
      </c>
      <c r="S12" s="186">
        <v>0</v>
      </c>
      <c r="T12" s="186">
        <v>5</v>
      </c>
      <c r="U12" s="186">
        <v>7</v>
      </c>
      <c r="V12" s="186">
        <v>71</v>
      </c>
      <c r="W12" s="186">
        <v>0</v>
      </c>
      <c r="X12" s="186">
        <v>37</v>
      </c>
      <c r="Y12" s="186">
        <v>7</v>
      </c>
      <c r="Z12" s="186">
        <v>16</v>
      </c>
      <c r="AA12" s="186">
        <v>87</v>
      </c>
      <c r="AB12" s="186">
        <v>0</v>
      </c>
      <c r="AC12" s="186">
        <v>79</v>
      </c>
      <c r="AD12" s="189">
        <v>0</v>
      </c>
      <c r="AE12" s="190">
        <v>70</v>
      </c>
      <c r="AG12" s="178">
        <f t="shared" si="2"/>
        <v>4</v>
      </c>
      <c r="AH12" s="191">
        <f t="shared" si="1"/>
        <v>62</v>
      </c>
      <c r="AI12" s="191">
        <f t="shared" si="3"/>
        <v>381</v>
      </c>
      <c r="AJ12" s="191">
        <f t="shared" si="4"/>
        <v>513</v>
      </c>
      <c r="AK12" s="180">
        <f t="shared" si="5"/>
        <v>4</v>
      </c>
      <c r="AL12" s="181">
        <f t="shared" si="6"/>
        <v>4</v>
      </c>
    </row>
    <row r="13" spans="1:38" s="177" customFormat="1" ht="28.5" customHeight="1">
      <c r="A13" s="168">
        <v>2</v>
      </c>
      <c r="B13" s="168" t="s">
        <v>98</v>
      </c>
      <c r="C13" s="169" t="s">
        <v>106</v>
      </c>
      <c r="D13" s="170" t="s">
        <v>107</v>
      </c>
      <c r="E13" s="192">
        <v>8</v>
      </c>
      <c r="F13" s="193">
        <v>7</v>
      </c>
      <c r="G13" s="193">
        <v>10</v>
      </c>
      <c r="H13" s="193">
        <v>10</v>
      </c>
      <c r="I13" s="193">
        <v>0</v>
      </c>
      <c r="J13" s="193">
        <v>6</v>
      </c>
      <c r="K13" s="193">
        <v>10</v>
      </c>
      <c r="L13" s="193">
        <v>10</v>
      </c>
      <c r="M13" s="193">
        <v>7</v>
      </c>
      <c r="N13" s="194">
        <v>10</v>
      </c>
      <c r="O13" s="195">
        <v>23</v>
      </c>
      <c r="P13" s="193">
        <v>6</v>
      </c>
      <c r="Q13" s="193">
        <v>0</v>
      </c>
      <c r="R13" s="193">
        <v>28</v>
      </c>
      <c r="S13" s="193">
        <v>0</v>
      </c>
      <c r="T13" s="193">
        <v>7</v>
      </c>
      <c r="U13" s="193">
        <v>10</v>
      </c>
      <c r="V13" s="193">
        <v>75</v>
      </c>
      <c r="W13" s="193">
        <v>2</v>
      </c>
      <c r="X13" s="193">
        <v>17</v>
      </c>
      <c r="Y13" s="193">
        <v>0</v>
      </c>
      <c r="Z13" s="193">
        <v>19</v>
      </c>
      <c r="AA13" s="193">
        <v>66</v>
      </c>
      <c r="AB13" s="193">
        <v>0</v>
      </c>
      <c r="AC13" s="193">
        <v>87</v>
      </c>
      <c r="AD13" s="196">
        <v>0</v>
      </c>
      <c r="AE13" s="197">
        <v>22</v>
      </c>
      <c r="AG13" s="178">
        <f t="shared" si="2"/>
        <v>10</v>
      </c>
      <c r="AH13" s="191">
        <f t="shared" si="1"/>
        <v>78</v>
      </c>
      <c r="AI13" s="191">
        <f t="shared" si="3"/>
        <v>340</v>
      </c>
      <c r="AJ13" s="191">
        <f t="shared" si="4"/>
        <v>440</v>
      </c>
      <c r="AK13" s="180">
        <f t="shared" si="5"/>
        <v>8</v>
      </c>
      <c r="AL13" s="181">
        <f t="shared" si="6"/>
        <v>9</v>
      </c>
    </row>
    <row r="14" spans="1:38" s="177" customFormat="1" ht="28.5" customHeight="1">
      <c r="A14" s="182">
        <v>11</v>
      </c>
      <c r="B14" s="182" t="s">
        <v>108</v>
      </c>
      <c r="C14" s="183" t="s">
        <v>109</v>
      </c>
      <c r="D14" s="184" t="s">
        <v>107</v>
      </c>
      <c r="E14" s="185">
        <v>2</v>
      </c>
      <c r="F14" s="186">
        <v>7</v>
      </c>
      <c r="G14" s="186">
        <v>9</v>
      </c>
      <c r="H14" s="186">
        <v>10</v>
      </c>
      <c r="I14" s="186">
        <v>0</v>
      </c>
      <c r="J14" s="186">
        <v>0</v>
      </c>
      <c r="K14" s="186">
        <v>0</v>
      </c>
      <c r="L14" s="186">
        <v>10</v>
      </c>
      <c r="M14" s="186">
        <v>0</v>
      </c>
      <c r="N14" s="187">
        <v>10</v>
      </c>
      <c r="O14" s="188">
        <v>26</v>
      </c>
      <c r="P14" s="186">
        <v>30</v>
      </c>
      <c r="Q14" s="186">
        <v>0</v>
      </c>
      <c r="R14" s="186">
        <v>26</v>
      </c>
      <c r="S14" s="186">
        <v>0</v>
      </c>
      <c r="T14" s="186">
        <v>0</v>
      </c>
      <c r="U14" s="186">
        <v>9</v>
      </c>
      <c r="V14" s="186">
        <v>55</v>
      </c>
      <c r="W14" s="186">
        <v>0</v>
      </c>
      <c r="X14" s="186">
        <v>18</v>
      </c>
      <c r="Y14" s="186">
        <v>0</v>
      </c>
      <c r="Z14" s="186">
        <v>22</v>
      </c>
      <c r="AA14" s="186">
        <v>77</v>
      </c>
      <c r="AB14" s="186">
        <v>0</v>
      </c>
      <c r="AC14" s="186">
        <v>82</v>
      </c>
      <c r="AD14" s="189">
        <v>0</v>
      </c>
      <c r="AE14" s="190">
        <v>5</v>
      </c>
      <c r="AG14" s="178">
        <f t="shared" si="2"/>
        <v>9</v>
      </c>
      <c r="AH14" s="191">
        <f t="shared" si="1"/>
        <v>48</v>
      </c>
      <c r="AI14" s="191">
        <f t="shared" si="3"/>
        <v>345</v>
      </c>
      <c r="AJ14" s="191">
        <f t="shared" si="4"/>
        <v>398</v>
      </c>
      <c r="AK14" s="180">
        <f t="shared" si="5"/>
        <v>11</v>
      </c>
      <c r="AL14" s="181">
        <f t="shared" si="6"/>
        <v>10</v>
      </c>
    </row>
    <row r="15" spans="1:38" s="177" customFormat="1" ht="28.5" customHeight="1">
      <c r="A15" s="168">
        <v>3</v>
      </c>
      <c r="B15" s="168" t="s">
        <v>108</v>
      </c>
      <c r="C15" s="169" t="s">
        <v>110</v>
      </c>
      <c r="D15" s="170" t="s">
        <v>111</v>
      </c>
      <c r="E15" s="192">
        <v>5</v>
      </c>
      <c r="F15" s="193">
        <v>4</v>
      </c>
      <c r="G15" s="193">
        <v>1</v>
      </c>
      <c r="H15" s="193">
        <v>5</v>
      </c>
      <c r="I15" s="193">
        <v>0</v>
      </c>
      <c r="J15" s="193">
        <v>0</v>
      </c>
      <c r="K15" s="193">
        <v>2</v>
      </c>
      <c r="L15" s="193">
        <v>10</v>
      </c>
      <c r="M15" s="193">
        <v>0</v>
      </c>
      <c r="N15" s="194">
        <v>10</v>
      </c>
      <c r="O15" s="195">
        <v>4</v>
      </c>
      <c r="P15" s="193">
        <v>4</v>
      </c>
      <c r="Q15" s="193" t="s">
        <v>135</v>
      </c>
      <c r="R15" s="193">
        <v>29</v>
      </c>
      <c r="S15" s="193">
        <v>0</v>
      </c>
      <c r="T15" s="193">
        <v>0</v>
      </c>
      <c r="U15" s="193">
        <v>5</v>
      </c>
      <c r="V15" s="193">
        <v>0</v>
      </c>
      <c r="W15" s="193">
        <v>0</v>
      </c>
      <c r="X15" s="193">
        <v>37</v>
      </c>
      <c r="Y15" s="193">
        <v>7</v>
      </c>
      <c r="Z15" s="193">
        <v>13</v>
      </c>
      <c r="AA15" s="193">
        <v>73</v>
      </c>
      <c r="AB15" s="193">
        <v>7</v>
      </c>
      <c r="AC15" s="193">
        <v>0</v>
      </c>
      <c r="AD15" s="196">
        <v>0</v>
      </c>
      <c r="AE15" s="197">
        <v>18</v>
      </c>
      <c r="AG15" s="178">
        <f t="shared" si="2"/>
        <v>13</v>
      </c>
      <c r="AH15" s="191">
        <f t="shared" si="1"/>
        <v>37</v>
      </c>
      <c r="AI15" s="191">
        <f t="shared" si="3"/>
        <v>179</v>
      </c>
      <c r="AJ15" s="191">
        <f t="shared" si="4"/>
        <v>234</v>
      </c>
      <c r="AK15" s="180">
        <f t="shared" si="5"/>
        <v>13</v>
      </c>
      <c r="AL15" s="181">
        <f t="shared" si="6"/>
        <v>13</v>
      </c>
    </row>
    <row r="16" spans="1:38" s="177" customFormat="1" ht="28.5" customHeight="1">
      <c r="A16" s="182">
        <v>14</v>
      </c>
      <c r="B16" s="182" t="s">
        <v>100</v>
      </c>
      <c r="C16" s="183" t="s">
        <v>112</v>
      </c>
      <c r="D16" s="184" t="s">
        <v>111</v>
      </c>
      <c r="E16" s="185">
        <v>4</v>
      </c>
      <c r="F16" s="186">
        <v>2</v>
      </c>
      <c r="G16" s="186">
        <v>0</v>
      </c>
      <c r="H16" s="186">
        <v>5</v>
      </c>
      <c r="I16" s="186">
        <v>0</v>
      </c>
      <c r="J16" s="186">
        <v>0</v>
      </c>
      <c r="K16" s="186">
        <v>0</v>
      </c>
      <c r="L16" s="186">
        <v>10</v>
      </c>
      <c r="M16" s="186">
        <v>0</v>
      </c>
      <c r="N16" s="187">
        <v>10</v>
      </c>
      <c r="O16" s="188">
        <v>16</v>
      </c>
      <c r="P16" s="186">
        <v>26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7</v>
      </c>
      <c r="AA16" s="186">
        <v>0</v>
      </c>
      <c r="AB16" s="186">
        <v>0</v>
      </c>
      <c r="AC16" s="186">
        <v>0</v>
      </c>
      <c r="AD16" s="189">
        <v>0</v>
      </c>
      <c r="AE16" s="190">
        <v>5</v>
      </c>
      <c r="AG16" s="178">
        <f t="shared" si="2"/>
        <v>14</v>
      </c>
      <c r="AH16" s="191">
        <f t="shared" si="1"/>
        <v>31</v>
      </c>
      <c r="AI16" s="191">
        <f t="shared" si="3"/>
        <v>49</v>
      </c>
      <c r="AJ16" s="191">
        <f t="shared" si="4"/>
        <v>85</v>
      </c>
      <c r="AK16" s="180">
        <f t="shared" si="5"/>
        <v>14</v>
      </c>
      <c r="AL16" s="181">
        <f t="shared" si="6"/>
        <v>14</v>
      </c>
    </row>
    <row r="17" spans="1:38" s="177" customFormat="1" ht="28.5" customHeight="1">
      <c r="A17" s="168">
        <v>9</v>
      </c>
      <c r="B17" s="168" t="s">
        <v>100</v>
      </c>
      <c r="C17" s="169" t="s">
        <v>113</v>
      </c>
      <c r="D17" s="170" t="s">
        <v>114</v>
      </c>
      <c r="E17" s="192">
        <v>10</v>
      </c>
      <c r="F17" s="193">
        <v>9</v>
      </c>
      <c r="G17" s="193">
        <v>8</v>
      </c>
      <c r="H17" s="193">
        <v>10</v>
      </c>
      <c r="I17" s="193">
        <v>8</v>
      </c>
      <c r="J17" s="193">
        <v>9</v>
      </c>
      <c r="K17" s="193">
        <v>10</v>
      </c>
      <c r="L17" s="193">
        <v>10</v>
      </c>
      <c r="M17" s="193">
        <v>8</v>
      </c>
      <c r="N17" s="194">
        <v>10</v>
      </c>
      <c r="O17" s="195">
        <v>27</v>
      </c>
      <c r="P17" s="193">
        <v>35</v>
      </c>
      <c r="Q17" s="193">
        <v>47</v>
      </c>
      <c r="R17" s="193">
        <v>37</v>
      </c>
      <c r="S17" s="193">
        <v>10</v>
      </c>
      <c r="T17" s="193">
        <v>5</v>
      </c>
      <c r="U17" s="193">
        <v>10</v>
      </c>
      <c r="V17" s="193">
        <v>71</v>
      </c>
      <c r="W17" s="193">
        <v>8</v>
      </c>
      <c r="X17" s="193">
        <v>32</v>
      </c>
      <c r="Y17" s="193">
        <v>8</v>
      </c>
      <c r="Z17" s="193">
        <v>20</v>
      </c>
      <c r="AA17" s="193">
        <v>87</v>
      </c>
      <c r="AB17" s="193">
        <v>8</v>
      </c>
      <c r="AC17" s="193">
        <v>84</v>
      </c>
      <c r="AD17" s="196">
        <v>7</v>
      </c>
      <c r="AE17" s="197">
        <v>78</v>
      </c>
      <c r="AG17" s="178">
        <f t="shared" si="2"/>
        <v>1</v>
      </c>
      <c r="AH17" s="191">
        <f t="shared" si="1"/>
        <v>92</v>
      </c>
      <c r="AI17" s="191">
        <f t="shared" si="3"/>
        <v>496</v>
      </c>
      <c r="AJ17" s="191">
        <f t="shared" si="4"/>
        <v>666</v>
      </c>
      <c r="AK17" s="180">
        <f t="shared" si="5"/>
        <v>1</v>
      </c>
      <c r="AL17" s="181">
        <f t="shared" si="6"/>
        <v>1</v>
      </c>
    </row>
    <row r="18" spans="1:38" s="177" customFormat="1" ht="28.5" customHeight="1">
      <c r="A18" s="182">
        <v>1</v>
      </c>
      <c r="B18" s="182" t="s">
        <v>100</v>
      </c>
      <c r="C18" s="183" t="s">
        <v>115</v>
      </c>
      <c r="D18" s="184" t="s">
        <v>114</v>
      </c>
      <c r="E18" s="185">
        <v>2</v>
      </c>
      <c r="F18" s="186">
        <v>5</v>
      </c>
      <c r="G18" s="186">
        <v>6</v>
      </c>
      <c r="H18" s="186">
        <v>9</v>
      </c>
      <c r="I18" s="186">
        <v>2</v>
      </c>
      <c r="J18" s="186">
        <v>3</v>
      </c>
      <c r="K18" s="186">
        <v>10</v>
      </c>
      <c r="L18" s="186">
        <v>10</v>
      </c>
      <c r="M18" s="186">
        <v>0</v>
      </c>
      <c r="N18" s="187">
        <v>10</v>
      </c>
      <c r="O18" s="188">
        <v>22</v>
      </c>
      <c r="P18" s="186">
        <v>24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65</v>
      </c>
      <c r="W18" s="186">
        <v>6</v>
      </c>
      <c r="X18" s="186">
        <v>30</v>
      </c>
      <c r="Y18" s="186">
        <v>8</v>
      </c>
      <c r="Z18" s="186">
        <v>17</v>
      </c>
      <c r="AA18" s="186">
        <v>75</v>
      </c>
      <c r="AB18" s="186">
        <v>7</v>
      </c>
      <c r="AC18" s="186">
        <v>85</v>
      </c>
      <c r="AD18" s="189">
        <v>8</v>
      </c>
      <c r="AE18" s="190">
        <v>6</v>
      </c>
      <c r="AG18" s="178">
        <f t="shared" si="2"/>
        <v>8</v>
      </c>
      <c r="AH18" s="191">
        <f t="shared" si="1"/>
        <v>57</v>
      </c>
      <c r="AI18" s="191">
        <f t="shared" si="3"/>
        <v>347</v>
      </c>
      <c r="AJ18" s="191">
        <f t="shared" si="4"/>
        <v>410</v>
      </c>
      <c r="AK18" s="180">
        <f t="shared" si="5"/>
        <v>10</v>
      </c>
      <c r="AL18" s="181">
        <f t="shared" si="6"/>
        <v>9</v>
      </c>
    </row>
    <row r="19" spans="1:38" s="177" customFormat="1" ht="28.5" customHeight="1">
      <c r="A19" s="168">
        <v>10</v>
      </c>
      <c r="B19" s="168" t="s">
        <v>100</v>
      </c>
      <c r="C19" s="169" t="s">
        <v>116</v>
      </c>
      <c r="D19" s="170" t="s">
        <v>117</v>
      </c>
      <c r="E19" s="192">
        <v>7</v>
      </c>
      <c r="F19" s="193">
        <v>7</v>
      </c>
      <c r="G19" s="193">
        <v>7</v>
      </c>
      <c r="H19" s="193">
        <v>10</v>
      </c>
      <c r="I19" s="193">
        <v>9</v>
      </c>
      <c r="J19" s="193">
        <v>8</v>
      </c>
      <c r="K19" s="193">
        <v>7</v>
      </c>
      <c r="L19" s="193">
        <v>8</v>
      </c>
      <c r="M19" s="193">
        <v>8</v>
      </c>
      <c r="N19" s="194">
        <v>10</v>
      </c>
      <c r="O19" s="195">
        <v>24</v>
      </c>
      <c r="P19" s="193">
        <v>37</v>
      </c>
      <c r="Q19" s="193">
        <v>0</v>
      </c>
      <c r="R19" s="193">
        <v>34</v>
      </c>
      <c r="S19" s="193">
        <v>10</v>
      </c>
      <c r="T19" s="193">
        <v>10</v>
      </c>
      <c r="U19" s="193">
        <v>10</v>
      </c>
      <c r="V19" s="193">
        <v>55</v>
      </c>
      <c r="W19" s="193">
        <v>10</v>
      </c>
      <c r="X19" s="193">
        <v>38</v>
      </c>
      <c r="Y19" s="193">
        <v>10</v>
      </c>
      <c r="Z19" s="193">
        <v>24</v>
      </c>
      <c r="AA19" s="193">
        <v>82</v>
      </c>
      <c r="AB19" s="193">
        <v>8</v>
      </c>
      <c r="AC19" s="193">
        <v>83</v>
      </c>
      <c r="AD19" s="196">
        <v>10</v>
      </c>
      <c r="AE19" s="197">
        <v>62</v>
      </c>
      <c r="AG19" s="178">
        <f t="shared" si="2"/>
        <v>3</v>
      </c>
      <c r="AH19" s="191">
        <f t="shared" si="1"/>
        <v>81</v>
      </c>
      <c r="AI19" s="191">
        <f t="shared" si="3"/>
        <v>445</v>
      </c>
      <c r="AJ19" s="191">
        <f t="shared" si="4"/>
        <v>588</v>
      </c>
      <c r="AK19" s="180">
        <f t="shared" si="5"/>
        <v>3</v>
      </c>
      <c r="AL19" s="181">
        <f t="shared" si="6"/>
        <v>3</v>
      </c>
    </row>
    <row r="20" spans="1:38" s="177" customFormat="1" ht="28.5" customHeight="1">
      <c r="A20" s="182">
        <v>13</v>
      </c>
      <c r="B20" s="182" t="s">
        <v>108</v>
      </c>
      <c r="C20" s="183" t="s">
        <v>118</v>
      </c>
      <c r="D20" s="184" t="s">
        <v>117</v>
      </c>
      <c r="E20" s="185">
        <v>9</v>
      </c>
      <c r="F20" s="186">
        <v>10</v>
      </c>
      <c r="G20" s="186">
        <v>10</v>
      </c>
      <c r="H20" s="186">
        <v>10</v>
      </c>
      <c r="I20" s="186">
        <v>9</v>
      </c>
      <c r="J20" s="186">
        <v>10</v>
      </c>
      <c r="K20" s="186">
        <v>7</v>
      </c>
      <c r="L20" s="186">
        <v>10</v>
      </c>
      <c r="M20" s="186">
        <v>8</v>
      </c>
      <c r="N20" s="187">
        <v>10</v>
      </c>
      <c r="O20" s="188">
        <v>24</v>
      </c>
      <c r="P20" s="186">
        <v>31</v>
      </c>
      <c r="Q20" s="186">
        <v>46</v>
      </c>
      <c r="R20" s="186">
        <v>40</v>
      </c>
      <c r="S20" s="186">
        <v>9</v>
      </c>
      <c r="T20" s="186">
        <v>10</v>
      </c>
      <c r="U20" s="186">
        <v>9</v>
      </c>
      <c r="V20" s="186">
        <v>59</v>
      </c>
      <c r="W20" s="186">
        <v>0</v>
      </c>
      <c r="X20" s="186">
        <v>38</v>
      </c>
      <c r="Y20" s="186">
        <v>0</v>
      </c>
      <c r="Z20" s="186">
        <v>29</v>
      </c>
      <c r="AA20" s="186">
        <v>88</v>
      </c>
      <c r="AB20" s="186">
        <v>0</v>
      </c>
      <c r="AC20" s="186">
        <v>86</v>
      </c>
      <c r="AD20" s="189">
        <v>8</v>
      </c>
      <c r="AE20" s="190">
        <v>90</v>
      </c>
      <c r="AG20" s="178">
        <f t="shared" si="2"/>
        <v>2</v>
      </c>
      <c r="AH20" s="191">
        <f t="shared" si="1"/>
        <v>93</v>
      </c>
      <c r="AI20" s="191">
        <f t="shared" si="3"/>
        <v>477</v>
      </c>
      <c r="AJ20" s="191">
        <f t="shared" si="4"/>
        <v>660</v>
      </c>
      <c r="AK20" s="180">
        <f t="shared" si="5"/>
        <v>2</v>
      </c>
      <c r="AL20" s="181">
        <f t="shared" si="6"/>
        <v>2</v>
      </c>
    </row>
    <row r="21" spans="1:38" s="177" customFormat="1" ht="28.5" customHeight="1">
      <c r="A21" s="168">
        <v>6</v>
      </c>
      <c r="B21" s="168" t="s">
        <v>131</v>
      </c>
      <c r="C21" s="169" t="s">
        <v>132</v>
      </c>
      <c r="D21" s="170" t="s">
        <v>130</v>
      </c>
      <c r="E21" s="192">
        <v>0</v>
      </c>
      <c r="F21" s="193">
        <v>6</v>
      </c>
      <c r="G21" s="193">
        <v>4</v>
      </c>
      <c r="H21" s="193">
        <v>5</v>
      </c>
      <c r="I21" s="193">
        <v>0</v>
      </c>
      <c r="J21" s="193">
        <v>5</v>
      </c>
      <c r="K21" s="193">
        <v>10</v>
      </c>
      <c r="L21" s="193">
        <v>8</v>
      </c>
      <c r="M21" s="193">
        <v>8</v>
      </c>
      <c r="N21" s="194">
        <v>10</v>
      </c>
      <c r="O21" s="195">
        <v>23</v>
      </c>
      <c r="P21" s="193">
        <v>25</v>
      </c>
      <c r="Q21" s="193">
        <v>48</v>
      </c>
      <c r="R21" s="193">
        <v>31</v>
      </c>
      <c r="S21" s="193">
        <v>10</v>
      </c>
      <c r="T21" s="193">
        <v>3</v>
      </c>
      <c r="U21" s="193">
        <v>7</v>
      </c>
      <c r="V21" s="193">
        <v>0</v>
      </c>
      <c r="W21" s="193">
        <v>0</v>
      </c>
      <c r="X21" s="193">
        <v>30</v>
      </c>
      <c r="Y21" s="193">
        <v>8</v>
      </c>
      <c r="Z21" s="193">
        <v>51</v>
      </c>
      <c r="AA21" s="193">
        <v>0</v>
      </c>
      <c r="AB21" s="193">
        <v>0</v>
      </c>
      <c r="AC21" s="193">
        <v>0</v>
      </c>
      <c r="AD21" s="196">
        <v>0</v>
      </c>
      <c r="AE21" s="197">
        <v>67</v>
      </c>
      <c r="AG21" s="178">
        <f t="shared" si="2"/>
        <v>12</v>
      </c>
      <c r="AH21" s="191">
        <f t="shared" si="1"/>
        <v>56</v>
      </c>
      <c r="AI21" s="191">
        <f t="shared" si="3"/>
        <v>236</v>
      </c>
      <c r="AJ21" s="191">
        <f t="shared" si="4"/>
        <v>359</v>
      </c>
      <c r="AK21" s="180">
        <f t="shared" si="5"/>
        <v>12</v>
      </c>
      <c r="AL21" s="181">
        <f t="shared" si="6"/>
        <v>12</v>
      </c>
    </row>
    <row r="22" spans="1:38" s="177" customFormat="1" ht="28.5" customHeight="1" thickBot="1">
      <c r="A22" s="199">
        <v>7</v>
      </c>
      <c r="B22" s="199" t="s">
        <v>100</v>
      </c>
      <c r="C22" s="200" t="s">
        <v>133</v>
      </c>
      <c r="D22" s="201" t="s">
        <v>130</v>
      </c>
      <c r="E22" s="202">
        <v>6</v>
      </c>
      <c r="F22" s="203">
        <v>6</v>
      </c>
      <c r="G22" s="203">
        <v>7</v>
      </c>
      <c r="H22" s="203">
        <v>9</v>
      </c>
      <c r="I22" s="203">
        <v>3</v>
      </c>
      <c r="J22" s="203">
        <v>7</v>
      </c>
      <c r="K22" s="203">
        <v>10</v>
      </c>
      <c r="L22" s="203">
        <v>10</v>
      </c>
      <c r="M22" s="203">
        <v>0</v>
      </c>
      <c r="N22" s="204">
        <v>10</v>
      </c>
      <c r="O22" s="205">
        <v>23</v>
      </c>
      <c r="P22" s="203">
        <v>14</v>
      </c>
      <c r="Q22" s="203">
        <v>0</v>
      </c>
      <c r="R22" s="203">
        <v>23</v>
      </c>
      <c r="S22" s="203">
        <v>0</v>
      </c>
      <c r="T22" s="203">
        <v>9</v>
      </c>
      <c r="U22" s="203">
        <v>7</v>
      </c>
      <c r="V22" s="203">
        <v>75</v>
      </c>
      <c r="W22" s="203">
        <v>0</v>
      </c>
      <c r="X22" s="203">
        <v>27</v>
      </c>
      <c r="Y22" s="203">
        <v>0</v>
      </c>
      <c r="Z22" s="203">
        <v>23</v>
      </c>
      <c r="AA22" s="203">
        <v>77</v>
      </c>
      <c r="AB22" s="203">
        <v>0</v>
      </c>
      <c r="AC22" s="203">
        <v>81</v>
      </c>
      <c r="AD22" s="206">
        <v>4</v>
      </c>
      <c r="AE22" s="207">
        <v>6</v>
      </c>
      <c r="AG22" s="178">
        <f t="shared" si="2"/>
        <v>7</v>
      </c>
      <c r="AH22" s="191">
        <f t="shared" si="1"/>
        <v>68</v>
      </c>
      <c r="AI22" s="191">
        <f t="shared" si="3"/>
        <v>363</v>
      </c>
      <c r="AJ22" s="191">
        <f t="shared" si="4"/>
        <v>437</v>
      </c>
      <c r="AK22" s="180">
        <f t="shared" si="5"/>
        <v>9</v>
      </c>
      <c r="AL22" s="181">
        <f t="shared" si="6"/>
        <v>8</v>
      </c>
    </row>
    <row r="23" spans="2:37" s="208" customFormat="1" ht="16.5" customHeight="1">
      <c r="B23" s="209"/>
      <c r="C23" s="209"/>
      <c r="D23" s="210"/>
      <c r="AE23" s="211" t="s">
        <v>47</v>
      </c>
      <c r="AH23" s="212"/>
      <c r="AI23" s="213"/>
      <c r="AJ23" s="212"/>
      <c r="AK23" s="214" t="s">
        <v>47</v>
      </c>
    </row>
    <row r="24" s="215" customFormat="1" ht="28.5" customHeight="1">
      <c r="D24" s="136"/>
    </row>
    <row r="25" s="215" customFormat="1" ht="28.5" customHeight="1">
      <c r="D25" s="136"/>
    </row>
    <row r="26" s="215" customFormat="1" ht="15">
      <c r="D26" s="136"/>
    </row>
    <row r="27" s="215" customFormat="1" ht="15">
      <c r="D27" s="136"/>
    </row>
    <row r="28" spans="4:37" s="215" customFormat="1" ht="15">
      <c r="D28" s="136"/>
      <c r="AE28" s="141"/>
      <c r="AJ28" s="141"/>
      <c r="AK28" s="141"/>
    </row>
    <row r="29" s="215" customFormat="1" ht="15">
      <c r="D29" s="136"/>
    </row>
    <row r="30" s="215" customFormat="1" ht="15">
      <c r="D30" s="136"/>
    </row>
    <row r="31" s="215" customFormat="1" ht="15">
      <c r="D31" s="136"/>
    </row>
    <row r="32" s="215" customFormat="1" ht="15">
      <c r="D32" s="136"/>
    </row>
    <row r="33" s="215" customFormat="1" ht="15">
      <c r="D33" s="136"/>
    </row>
    <row r="34" s="215" customFormat="1" ht="15">
      <c r="D34" s="136"/>
    </row>
    <row r="35" s="215" customFormat="1" ht="15">
      <c r="D35" s="136"/>
    </row>
    <row r="36" s="215" customFormat="1" ht="15">
      <c r="D36" s="136"/>
    </row>
    <row r="37" s="215" customFormat="1" ht="15">
      <c r="D37" s="136"/>
    </row>
    <row r="38" s="215" customFormat="1" ht="15">
      <c r="D38" s="136"/>
    </row>
    <row r="39" s="215" customFormat="1" ht="15">
      <c r="D39" s="136"/>
    </row>
    <row r="40" s="215" customFormat="1" ht="15">
      <c r="D40" s="136"/>
    </row>
    <row r="41" s="215" customFormat="1" ht="15">
      <c r="D41" s="136"/>
    </row>
    <row r="42" s="215" customFormat="1" ht="15">
      <c r="D42" s="136"/>
    </row>
    <row r="43" s="215" customFormat="1" ht="15">
      <c r="D43" s="136"/>
    </row>
    <row r="44" s="215" customFormat="1" ht="15">
      <c r="D44" s="136"/>
    </row>
    <row r="45" s="215" customFormat="1" ht="15">
      <c r="D45" s="136"/>
    </row>
    <row r="46" s="215" customFormat="1" ht="15">
      <c r="D46" s="136"/>
    </row>
    <row r="47" s="215" customFormat="1" ht="15">
      <c r="D47" s="136"/>
    </row>
    <row r="48" s="215" customFormat="1" ht="15">
      <c r="D48" s="136"/>
    </row>
    <row r="49" s="215" customFormat="1" ht="15">
      <c r="D49" s="136"/>
    </row>
    <row r="50" s="215" customFormat="1" ht="15">
      <c r="D50" s="136"/>
    </row>
    <row r="51" s="215" customFormat="1" ht="15">
      <c r="D51" s="136"/>
    </row>
    <row r="52" s="215" customFormat="1" ht="15">
      <c r="D52" s="136"/>
    </row>
    <row r="53" s="215" customFormat="1" ht="15">
      <c r="D53" s="136"/>
    </row>
    <row r="54" s="215" customFormat="1" ht="15">
      <c r="D54" s="136"/>
    </row>
    <row r="55" s="215" customFormat="1" ht="15">
      <c r="D55" s="136"/>
    </row>
    <row r="56" s="215" customFormat="1" ht="15">
      <c r="D56" s="136"/>
    </row>
    <row r="57" s="215" customFormat="1" ht="15">
      <c r="D57" s="136"/>
    </row>
    <row r="58" s="215" customFormat="1" ht="15">
      <c r="D58" s="136"/>
    </row>
    <row r="59" s="215" customFormat="1" ht="15">
      <c r="D59" s="136"/>
    </row>
    <row r="60" s="215" customFormat="1" ht="15">
      <c r="D60" s="136"/>
    </row>
    <row r="61" s="215" customFormat="1" ht="15">
      <c r="D61" s="136"/>
    </row>
    <row r="62" s="215" customFormat="1" ht="15">
      <c r="D62" s="136"/>
    </row>
    <row r="63" s="215" customFormat="1" ht="15">
      <c r="D63" s="136"/>
    </row>
    <row r="64" s="215" customFormat="1" ht="15">
      <c r="D64" s="136"/>
    </row>
    <row r="65" s="215" customFormat="1" ht="15">
      <c r="D65" s="136"/>
    </row>
    <row r="66" s="215" customFormat="1" ht="15">
      <c r="D66" s="136"/>
    </row>
    <row r="67" s="215" customFormat="1" ht="15">
      <c r="D67" s="136"/>
    </row>
    <row r="68" s="215" customFormat="1" ht="15">
      <c r="D68" s="136"/>
    </row>
    <row r="69" s="215" customFormat="1" ht="15">
      <c r="D69" s="136"/>
    </row>
    <row r="70" s="215" customFormat="1" ht="15">
      <c r="D70" s="136"/>
    </row>
    <row r="71" s="215" customFormat="1" ht="15">
      <c r="D71" s="136"/>
    </row>
    <row r="72" s="215" customFormat="1" ht="15">
      <c r="D72" s="136"/>
    </row>
    <row r="73" s="215" customFormat="1" ht="15">
      <c r="D73" s="136"/>
    </row>
    <row r="74" s="215" customFormat="1" ht="15">
      <c r="D74" s="136"/>
    </row>
    <row r="75" s="215" customFormat="1" ht="15">
      <c r="D75" s="136"/>
    </row>
    <row r="76" s="215" customFormat="1" ht="15">
      <c r="D76" s="136"/>
    </row>
    <row r="77" s="215" customFormat="1" ht="15">
      <c r="D77" s="136"/>
    </row>
    <row r="78" s="215" customFormat="1" ht="15">
      <c r="D78" s="136"/>
    </row>
    <row r="79" s="215" customFormat="1" ht="15">
      <c r="D79" s="136"/>
    </row>
    <row r="80" s="215" customFormat="1" ht="15">
      <c r="D80" s="136"/>
    </row>
    <row r="81" s="215" customFormat="1" ht="15">
      <c r="D81" s="136"/>
    </row>
    <row r="82" spans="2:4" s="215" customFormat="1" ht="15">
      <c r="B82" s="136"/>
      <c r="C82" s="136"/>
      <c r="D82" s="136"/>
    </row>
    <row r="83" spans="2:4" s="215" customFormat="1" ht="15">
      <c r="B83" s="136"/>
      <c r="C83" s="136"/>
      <c r="D83" s="136"/>
    </row>
  </sheetData>
  <sheetProtection sheet="1" objects="1" scenarios="1"/>
  <mergeCells count="2">
    <mergeCell ref="A7:A8"/>
    <mergeCell ref="D7:D8"/>
  </mergeCells>
  <hyperlinks>
    <hyperlink ref="AK23" r:id="rId1" display="albi.c@seznam.cz"/>
  </hyperlinks>
  <printOptions horizontalCentered="1" verticalCentered="1"/>
  <pageMargins left="0" right="0" top="0" bottom="0" header="0" footer="0"/>
  <pageSetup horizontalDpi="300" verticalDpi="300" orientation="landscape" pageOrder="overThenDown" paperSize="9" scale="135" r:id="rId2"/>
  <rowBreaks count="2" manualBreakCount="2">
    <brk id="7" max="30" man="1"/>
    <brk id="22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workbookViewId="0" topLeftCell="I9">
      <selection activeCell="X21" sqref="X21"/>
    </sheetView>
  </sheetViews>
  <sheetFormatPr defaultColWidth="9.140625" defaultRowHeight="12.75"/>
  <cols>
    <col min="1" max="1" width="6.421875" style="135" customWidth="1"/>
    <col min="2" max="2" width="8.7109375" style="135" customWidth="1"/>
    <col min="3" max="3" width="22.28125" style="135" customWidth="1"/>
    <col min="4" max="4" width="5.8515625" style="135" customWidth="1"/>
    <col min="5" max="29" width="6.28125" style="135" customWidth="1"/>
    <col min="30" max="30" width="0" style="49" hidden="1" customWidth="1"/>
    <col min="31" max="31" width="5.8515625" style="223" hidden="1" customWidth="1"/>
    <col min="32" max="32" width="5.7109375" style="135" hidden="1" customWidth="1"/>
    <col min="33" max="33" width="6.421875" style="135" hidden="1" customWidth="1"/>
    <col min="34" max="35" width="7.8515625" style="135" hidden="1" customWidth="1"/>
    <col min="36" max="36" width="16.57421875" style="224" hidden="1" customWidth="1"/>
    <col min="37" max="38" width="0" style="135" hidden="1" customWidth="1"/>
    <col min="39" max="16384" width="9.140625" style="135" customWidth="1"/>
  </cols>
  <sheetData>
    <row r="1" spans="1:32" s="136" customFormat="1" ht="102" customHeight="1">
      <c r="A1" s="392" t="s">
        <v>97</v>
      </c>
      <c r="AF1" s="49"/>
    </row>
    <row r="2" spans="1:36" ht="39.75" customHeight="1">
      <c r="A2" s="216" t="s">
        <v>54</v>
      </c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E2" s="218"/>
      <c r="AF2" s="218"/>
      <c r="AJ2" s="135"/>
    </row>
    <row r="3" spans="1:36" ht="39.75" customHeight="1">
      <c r="A3" s="216" t="s">
        <v>31</v>
      </c>
      <c r="B3" s="217"/>
      <c r="C3" s="218"/>
      <c r="D3" s="218"/>
      <c r="E3" s="218"/>
      <c r="F3" s="218"/>
      <c r="G3" s="218"/>
      <c r="H3" s="218"/>
      <c r="I3" s="216"/>
      <c r="J3" s="218"/>
      <c r="K3" s="216"/>
      <c r="L3" s="217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49"/>
      <c r="Y3" s="218"/>
      <c r="Z3" s="218"/>
      <c r="AE3" s="218"/>
      <c r="AF3" s="218"/>
      <c r="AJ3" s="135"/>
    </row>
    <row r="4" spans="1:36" ht="3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218"/>
      <c r="M4" s="218"/>
      <c r="N4" s="218"/>
      <c r="O4" s="218"/>
      <c r="P4" s="218"/>
      <c r="Q4" s="219"/>
      <c r="R4" s="217"/>
      <c r="S4" s="218"/>
      <c r="T4" s="218"/>
      <c r="U4" s="218"/>
      <c r="V4" s="218"/>
      <c r="W4" s="219"/>
      <c r="X4" s="49"/>
      <c r="Y4" s="218"/>
      <c r="Z4" s="218"/>
      <c r="AA4" s="219"/>
      <c r="AB4" s="49"/>
      <c r="AE4" s="49"/>
      <c r="AF4" s="218"/>
      <c r="AJ4" s="135"/>
    </row>
    <row r="5" spans="1:32" s="36" customFormat="1" ht="22.5" customHeight="1">
      <c r="A5" s="218"/>
      <c r="B5" s="220"/>
      <c r="C5" s="221"/>
      <c r="D5" s="135"/>
      <c r="O5" s="222"/>
      <c r="AF5" s="49"/>
    </row>
    <row r="6" ht="6" customHeight="1" thickBot="1"/>
    <row r="7" spans="1:36" s="25" customFormat="1" ht="138" customHeight="1">
      <c r="A7" s="406" t="s">
        <v>1</v>
      </c>
      <c r="B7" s="225">
        <f ca="1">NOW()</f>
        <v>38167.562752777776</v>
      </c>
      <c r="C7" s="226" t="s">
        <v>84</v>
      </c>
      <c r="D7" s="406" t="s">
        <v>2</v>
      </c>
      <c r="E7" s="18" t="s">
        <v>32</v>
      </c>
      <c r="F7" s="18" t="s">
        <v>33</v>
      </c>
      <c r="G7" s="18" t="s">
        <v>34</v>
      </c>
      <c r="H7" s="18" t="s">
        <v>4</v>
      </c>
      <c r="I7" s="18" t="s">
        <v>5</v>
      </c>
      <c r="J7" s="18" t="s">
        <v>6</v>
      </c>
      <c r="K7" s="18" t="s">
        <v>7</v>
      </c>
      <c r="L7" s="18" t="s">
        <v>35</v>
      </c>
      <c r="M7" s="18" t="s">
        <v>36</v>
      </c>
      <c r="N7" s="20" t="s">
        <v>10</v>
      </c>
      <c r="O7" s="227" t="s">
        <v>12</v>
      </c>
      <c r="P7" s="18" t="s">
        <v>37</v>
      </c>
      <c r="Q7" s="18" t="s">
        <v>15</v>
      </c>
      <c r="R7" s="18" t="s">
        <v>16</v>
      </c>
      <c r="S7" s="18" t="s">
        <v>17</v>
      </c>
      <c r="T7" s="18" t="s">
        <v>38</v>
      </c>
      <c r="U7" s="18" t="s">
        <v>22</v>
      </c>
      <c r="V7" s="18" t="s">
        <v>16</v>
      </c>
      <c r="W7" s="18" t="s">
        <v>23</v>
      </c>
      <c r="X7" s="228" t="s">
        <v>16</v>
      </c>
      <c r="Y7" s="229" t="s">
        <v>40</v>
      </c>
      <c r="Z7" s="89" t="s">
        <v>41</v>
      </c>
      <c r="AA7" s="89" t="s">
        <v>42</v>
      </c>
      <c r="AB7" s="89" t="s">
        <v>43</v>
      </c>
      <c r="AC7" s="230" t="s">
        <v>44</v>
      </c>
      <c r="AE7" s="231" t="s">
        <v>39</v>
      </c>
      <c r="AF7" s="231" t="s">
        <v>11</v>
      </c>
      <c r="AG7" s="231" t="s">
        <v>45</v>
      </c>
      <c r="AH7" s="231" t="s">
        <v>25</v>
      </c>
      <c r="AI7" s="232" t="s">
        <v>26</v>
      </c>
      <c r="AJ7" s="233"/>
    </row>
    <row r="8" spans="1:36" s="105" customFormat="1" ht="28.5" customHeight="1">
      <c r="A8" s="407"/>
      <c r="B8" s="27" t="s">
        <v>27</v>
      </c>
      <c r="C8" s="28" t="s">
        <v>51</v>
      </c>
      <c r="D8" s="407"/>
      <c r="E8" s="29">
        <v>10</v>
      </c>
      <c r="F8" s="29">
        <v>10</v>
      </c>
      <c r="G8" s="29">
        <v>10</v>
      </c>
      <c r="H8" s="29">
        <v>10</v>
      </c>
      <c r="I8" s="29">
        <v>10</v>
      </c>
      <c r="J8" s="29">
        <v>10</v>
      </c>
      <c r="K8" s="29">
        <v>10</v>
      </c>
      <c r="L8" s="29">
        <v>10</v>
      </c>
      <c r="M8" s="29">
        <v>10</v>
      </c>
      <c r="N8" s="234">
        <v>10</v>
      </c>
      <c r="O8" s="235" t="s">
        <v>52</v>
      </c>
      <c r="P8" s="236" t="s">
        <v>53</v>
      </c>
      <c r="Q8" s="236">
        <v>25</v>
      </c>
      <c r="R8" s="236">
        <v>5</v>
      </c>
      <c r="S8" s="236">
        <v>5</v>
      </c>
      <c r="T8" s="236">
        <v>5</v>
      </c>
      <c r="U8" s="236">
        <v>35</v>
      </c>
      <c r="V8" s="236">
        <v>5</v>
      </c>
      <c r="W8" s="236">
        <v>45</v>
      </c>
      <c r="X8" s="237">
        <v>5</v>
      </c>
      <c r="Y8" s="235">
        <v>100</v>
      </c>
      <c r="Z8" s="236">
        <v>100</v>
      </c>
      <c r="AA8" s="236">
        <v>100</v>
      </c>
      <c r="AB8" s="238">
        <v>50</v>
      </c>
      <c r="AC8" s="239" t="s">
        <v>46</v>
      </c>
      <c r="AE8" s="240">
        <v>200</v>
      </c>
      <c r="AF8" s="30">
        <v>100</v>
      </c>
      <c r="AG8" s="240">
        <v>500</v>
      </c>
      <c r="AH8" s="240">
        <v>800</v>
      </c>
      <c r="AI8" s="241"/>
      <c r="AJ8" s="103"/>
    </row>
    <row r="9" spans="1:37" s="51" customFormat="1" ht="28.5" customHeight="1">
      <c r="A9" s="242">
        <v>12</v>
      </c>
      <c r="B9" s="243" t="s">
        <v>98</v>
      </c>
      <c r="C9" s="169" t="s">
        <v>119</v>
      </c>
      <c r="D9" s="170" t="s">
        <v>120</v>
      </c>
      <c r="E9" s="244">
        <v>7</v>
      </c>
      <c r="F9" s="245">
        <v>6</v>
      </c>
      <c r="G9" s="245">
        <v>3</v>
      </c>
      <c r="H9" s="245">
        <v>8</v>
      </c>
      <c r="I9" s="245">
        <v>0</v>
      </c>
      <c r="J9" s="245">
        <v>10</v>
      </c>
      <c r="K9" s="245">
        <v>0</v>
      </c>
      <c r="L9" s="245">
        <v>0</v>
      </c>
      <c r="M9" s="245">
        <v>0</v>
      </c>
      <c r="N9" s="246">
        <v>10</v>
      </c>
      <c r="O9" s="192">
        <v>28</v>
      </c>
      <c r="P9" s="193">
        <v>6</v>
      </c>
      <c r="Q9" s="193">
        <v>22</v>
      </c>
      <c r="R9" s="193">
        <v>0</v>
      </c>
      <c r="S9" s="193">
        <v>4</v>
      </c>
      <c r="T9" s="193">
        <v>5</v>
      </c>
      <c r="U9" s="193">
        <v>34</v>
      </c>
      <c r="V9" s="193">
        <v>0</v>
      </c>
      <c r="W9" s="193">
        <v>45</v>
      </c>
      <c r="X9" s="194">
        <v>0</v>
      </c>
      <c r="Y9" s="192">
        <v>0</v>
      </c>
      <c r="Z9" s="193">
        <v>32</v>
      </c>
      <c r="AA9" s="193">
        <v>100</v>
      </c>
      <c r="AB9" s="193">
        <v>10</v>
      </c>
      <c r="AC9" s="194">
        <v>103</v>
      </c>
      <c r="AE9" s="247">
        <f aca="true" t="shared" si="0" ref="AE9:AE22">SUM(O9:X9)</f>
        <v>144</v>
      </c>
      <c r="AF9" s="43">
        <f aca="true" t="shared" si="1" ref="AF9:AF22">SUM(E9:N9)</f>
        <v>44</v>
      </c>
      <c r="AG9" s="43">
        <f aca="true" t="shared" si="2" ref="AG9:AG22">SUM(Y9:AC9)</f>
        <v>245</v>
      </c>
      <c r="AH9" s="248">
        <f aca="true" t="shared" si="3" ref="AH9:AH22">AF9+AE9+AG9</f>
        <v>433</v>
      </c>
      <c r="AI9" s="249">
        <f aca="true" t="shared" si="4" ref="AI9:AI22">RANK(AH9,AH$9:AH$22)</f>
        <v>10</v>
      </c>
      <c r="AJ9" s="116">
        <f aca="true" t="shared" si="5" ref="AJ9:AJ22">($AI9+$AK9)/2</f>
        <v>10.5</v>
      </c>
      <c r="AK9" s="250">
        <f aca="true" t="shared" si="6" ref="AK9:AK22">RANK(AG9,AG$9:AG$22)</f>
        <v>11</v>
      </c>
    </row>
    <row r="10" spans="1:37" s="51" customFormat="1" ht="28.5" customHeight="1">
      <c r="A10" s="251">
        <v>5</v>
      </c>
      <c r="B10" s="252" t="s">
        <v>100</v>
      </c>
      <c r="C10" s="183" t="s">
        <v>137</v>
      </c>
      <c r="D10" s="184" t="s">
        <v>120</v>
      </c>
      <c r="E10" s="185">
        <v>7</v>
      </c>
      <c r="F10" s="186">
        <v>7</v>
      </c>
      <c r="G10" s="186">
        <v>7</v>
      </c>
      <c r="H10" s="186">
        <v>10</v>
      </c>
      <c r="I10" s="186">
        <v>0</v>
      </c>
      <c r="J10" s="186">
        <v>7</v>
      </c>
      <c r="K10" s="186">
        <v>8</v>
      </c>
      <c r="L10" s="186">
        <v>10</v>
      </c>
      <c r="M10" s="186">
        <v>0</v>
      </c>
      <c r="N10" s="253">
        <v>10</v>
      </c>
      <c r="O10" s="185">
        <v>17</v>
      </c>
      <c r="P10" s="186">
        <v>19</v>
      </c>
      <c r="Q10" s="186">
        <v>14</v>
      </c>
      <c r="R10" s="186">
        <v>5</v>
      </c>
      <c r="S10" s="186">
        <v>5</v>
      </c>
      <c r="T10" s="186">
        <v>3</v>
      </c>
      <c r="U10" s="186">
        <v>30</v>
      </c>
      <c r="V10" s="186">
        <v>5</v>
      </c>
      <c r="W10" s="186">
        <v>18</v>
      </c>
      <c r="X10" s="187">
        <v>2</v>
      </c>
      <c r="Y10" s="185">
        <v>86</v>
      </c>
      <c r="Z10" s="186">
        <v>87</v>
      </c>
      <c r="AA10" s="186">
        <v>100</v>
      </c>
      <c r="AB10" s="186">
        <v>30</v>
      </c>
      <c r="AC10" s="187">
        <v>130</v>
      </c>
      <c r="AE10" s="247">
        <f t="shared" si="0"/>
        <v>118</v>
      </c>
      <c r="AF10" s="43">
        <f t="shared" si="1"/>
        <v>66</v>
      </c>
      <c r="AG10" s="43">
        <f t="shared" si="2"/>
        <v>433</v>
      </c>
      <c r="AH10" s="248">
        <f t="shared" si="3"/>
        <v>617</v>
      </c>
      <c r="AI10" s="249">
        <f t="shared" si="4"/>
        <v>1</v>
      </c>
      <c r="AJ10" s="116">
        <f t="shared" si="5"/>
        <v>1</v>
      </c>
      <c r="AK10" s="250">
        <f t="shared" si="6"/>
        <v>1</v>
      </c>
    </row>
    <row r="11" spans="1:37" s="51" customFormat="1" ht="28.5" customHeight="1">
      <c r="A11" s="242">
        <v>4</v>
      </c>
      <c r="B11" s="254" t="s">
        <v>98</v>
      </c>
      <c r="C11" s="169" t="s">
        <v>121</v>
      </c>
      <c r="D11" s="170" t="s">
        <v>104</v>
      </c>
      <c r="E11" s="192">
        <v>9</v>
      </c>
      <c r="F11" s="193">
        <v>8</v>
      </c>
      <c r="G11" s="193">
        <v>6</v>
      </c>
      <c r="H11" s="193">
        <v>0</v>
      </c>
      <c r="I11" s="193">
        <v>6</v>
      </c>
      <c r="J11" s="193">
        <v>7</v>
      </c>
      <c r="K11" s="193">
        <v>9</v>
      </c>
      <c r="L11" s="193">
        <v>10</v>
      </c>
      <c r="M11" s="193">
        <v>0</v>
      </c>
      <c r="N11" s="255">
        <v>10</v>
      </c>
      <c r="O11" s="192">
        <v>19</v>
      </c>
      <c r="P11" s="193">
        <v>19</v>
      </c>
      <c r="Q11" s="193">
        <v>15</v>
      </c>
      <c r="R11" s="193">
        <v>4</v>
      </c>
      <c r="S11" s="193">
        <v>5</v>
      </c>
      <c r="T11" s="193">
        <v>5</v>
      </c>
      <c r="U11" s="193">
        <v>25</v>
      </c>
      <c r="V11" s="193">
        <v>3</v>
      </c>
      <c r="W11" s="193">
        <v>30</v>
      </c>
      <c r="X11" s="194">
        <v>2</v>
      </c>
      <c r="Y11" s="192">
        <v>64</v>
      </c>
      <c r="Z11" s="193">
        <v>70</v>
      </c>
      <c r="AA11" s="193">
        <v>100</v>
      </c>
      <c r="AB11" s="193">
        <v>40</v>
      </c>
      <c r="AC11" s="194">
        <v>99</v>
      </c>
      <c r="AE11" s="247">
        <f t="shared" si="0"/>
        <v>127</v>
      </c>
      <c r="AF11" s="43">
        <f t="shared" si="1"/>
        <v>65</v>
      </c>
      <c r="AG11" s="43">
        <f t="shared" si="2"/>
        <v>373</v>
      </c>
      <c r="AH11" s="248">
        <f t="shared" si="3"/>
        <v>565</v>
      </c>
      <c r="AI11" s="249">
        <f t="shared" si="4"/>
        <v>2</v>
      </c>
      <c r="AJ11" s="116">
        <f t="shared" si="5"/>
        <v>2</v>
      </c>
      <c r="AK11" s="250">
        <f t="shared" si="6"/>
        <v>2</v>
      </c>
    </row>
    <row r="12" spans="1:37" s="51" customFormat="1" ht="28.5" customHeight="1">
      <c r="A12" s="251">
        <v>1</v>
      </c>
      <c r="B12" s="252" t="s">
        <v>122</v>
      </c>
      <c r="C12" s="183" t="s">
        <v>123</v>
      </c>
      <c r="D12" s="184" t="s">
        <v>104</v>
      </c>
      <c r="E12" s="185">
        <v>2</v>
      </c>
      <c r="F12" s="186">
        <v>4</v>
      </c>
      <c r="G12" s="186">
        <v>2</v>
      </c>
      <c r="H12" s="186">
        <v>9</v>
      </c>
      <c r="I12" s="186">
        <v>0</v>
      </c>
      <c r="J12" s="186">
        <v>7</v>
      </c>
      <c r="K12" s="186">
        <v>7</v>
      </c>
      <c r="L12" s="186">
        <v>10</v>
      </c>
      <c r="M12" s="186">
        <v>3</v>
      </c>
      <c r="N12" s="253">
        <v>10</v>
      </c>
      <c r="O12" s="185">
        <v>12</v>
      </c>
      <c r="P12" s="186">
        <v>16</v>
      </c>
      <c r="Q12" s="186">
        <v>19</v>
      </c>
      <c r="R12" s="186">
        <v>2</v>
      </c>
      <c r="S12" s="186">
        <v>5</v>
      </c>
      <c r="T12" s="186">
        <v>2</v>
      </c>
      <c r="U12" s="186">
        <v>30</v>
      </c>
      <c r="V12" s="186">
        <v>5</v>
      </c>
      <c r="W12" s="186">
        <v>37</v>
      </c>
      <c r="X12" s="187">
        <v>3</v>
      </c>
      <c r="Y12" s="185">
        <v>29</v>
      </c>
      <c r="Z12" s="186">
        <v>5</v>
      </c>
      <c r="AA12" s="186">
        <v>100</v>
      </c>
      <c r="AB12" s="186">
        <v>20</v>
      </c>
      <c r="AC12" s="187">
        <v>127</v>
      </c>
      <c r="AE12" s="247">
        <f t="shared" si="0"/>
        <v>131</v>
      </c>
      <c r="AF12" s="43">
        <f t="shared" si="1"/>
        <v>54</v>
      </c>
      <c r="AG12" s="43">
        <f t="shared" si="2"/>
        <v>281</v>
      </c>
      <c r="AH12" s="248">
        <f t="shared" si="3"/>
        <v>466</v>
      </c>
      <c r="AI12" s="249">
        <f t="shared" si="4"/>
        <v>7</v>
      </c>
      <c r="AJ12" s="116">
        <f t="shared" si="5"/>
        <v>7</v>
      </c>
      <c r="AK12" s="250">
        <f t="shared" si="6"/>
        <v>7</v>
      </c>
    </row>
    <row r="13" spans="1:37" s="51" customFormat="1" ht="28.5" customHeight="1">
      <c r="A13" s="242">
        <v>7</v>
      </c>
      <c r="B13" s="254" t="s">
        <v>108</v>
      </c>
      <c r="C13" s="169" t="s">
        <v>124</v>
      </c>
      <c r="D13" s="170" t="s">
        <v>107</v>
      </c>
      <c r="E13" s="192">
        <v>2</v>
      </c>
      <c r="F13" s="193">
        <v>3</v>
      </c>
      <c r="G13" s="193">
        <v>0</v>
      </c>
      <c r="H13" s="193">
        <v>5</v>
      </c>
      <c r="I13" s="193">
        <v>0</v>
      </c>
      <c r="J13" s="193">
        <v>10</v>
      </c>
      <c r="K13" s="193">
        <v>6</v>
      </c>
      <c r="L13" s="193">
        <v>9</v>
      </c>
      <c r="M13" s="193">
        <v>8</v>
      </c>
      <c r="N13" s="255">
        <v>10</v>
      </c>
      <c r="O13" s="192">
        <v>32</v>
      </c>
      <c r="P13" s="193">
        <v>23</v>
      </c>
      <c r="Q13" s="193">
        <v>20</v>
      </c>
      <c r="R13" s="193">
        <v>5</v>
      </c>
      <c r="S13" s="193">
        <v>5</v>
      </c>
      <c r="T13" s="193">
        <v>3</v>
      </c>
      <c r="U13" s="193">
        <v>34</v>
      </c>
      <c r="V13" s="193">
        <v>2</v>
      </c>
      <c r="W13" s="193">
        <v>38</v>
      </c>
      <c r="X13" s="194">
        <v>1</v>
      </c>
      <c r="Y13" s="192">
        <v>51</v>
      </c>
      <c r="Z13" s="193">
        <v>77</v>
      </c>
      <c r="AA13" s="193">
        <v>100</v>
      </c>
      <c r="AB13" s="193">
        <v>0</v>
      </c>
      <c r="AC13" s="194">
        <v>120</v>
      </c>
      <c r="AE13" s="247">
        <f t="shared" si="0"/>
        <v>163</v>
      </c>
      <c r="AF13" s="43">
        <f t="shared" si="1"/>
        <v>53</v>
      </c>
      <c r="AG13" s="43">
        <f t="shared" si="2"/>
        <v>348</v>
      </c>
      <c r="AH13" s="248">
        <f t="shared" si="3"/>
        <v>564</v>
      </c>
      <c r="AI13" s="249">
        <f t="shared" si="4"/>
        <v>3</v>
      </c>
      <c r="AJ13" s="116">
        <f t="shared" si="5"/>
        <v>3</v>
      </c>
      <c r="AK13" s="250">
        <f t="shared" si="6"/>
        <v>3</v>
      </c>
    </row>
    <row r="14" spans="1:37" s="51" customFormat="1" ht="28.5" customHeight="1">
      <c r="A14" s="251">
        <v>10</v>
      </c>
      <c r="B14" s="252" t="s">
        <v>108</v>
      </c>
      <c r="C14" s="183" t="s">
        <v>129</v>
      </c>
      <c r="D14" s="184" t="s">
        <v>107</v>
      </c>
      <c r="E14" s="185">
        <v>0</v>
      </c>
      <c r="F14" s="186">
        <v>8</v>
      </c>
      <c r="G14" s="186">
        <v>1</v>
      </c>
      <c r="H14" s="186">
        <v>10</v>
      </c>
      <c r="I14" s="186">
        <v>5</v>
      </c>
      <c r="J14" s="186">
        <v>9</v>
      </c>
      <c r="K14" s="186">
        <v>0</v>
      </c>
      <c r="L14" s="186">
        <v>10</v>
      </c>
      <c r="M14" s="186">
        <v>0</v>
      </c>
      <c r="N14" s="253">
        <v>10</v>
      </c>
      <c r="O14" s="185">
        <v>13</v>
      </c>
      <c r="P14" s="186">
        <v>6</v>
      </c>
      <c r="Q14" s="186">
        <v>22</v>
      </c>
      <c r="R14" s="186">
        <v>5</v>
      </c>
      <c r="S14" s="186">
        <v>2</v>
      </c>
      <c r="T14" s="186">
        <v>5</v>
      </c>
      <c r="U14" s="186">
        <v>34</v>
      </c>
      <c r="V14" s="186">
        <v>5</v>
      </c>
      <c r="W14" s="186">
        <v>42</v>
      </c>
      <c r="X14" s="187">
        <v>0</v>
      </c>
      <c r="Y14" s="185">
        <v>47</v>
      </c>
      <c r="Z14" s="186">
        <v>65</v>
      </c>
      <c r="AA14" s="186">
        <v>100</v>
      </c>
      <c r="AB14" s="186">
        <v>20</v>
      </c>
      <c r="AC14" s="187">
        <v>0</v>
      </c>
      <c r="AE14" s="247">
        <f t="shared" si="0"/>
        <v>134</v>
      </c>
      <c r="AF14" s="43">
        <f t="shared" si="1"/>
        <v>53</v>
      </c>
      <c r="AG14" s="43">
        <f t="shared" si="2"/>
        <v>232</v>
      </c>
      <c r="AH14" s="248">
        <f t="shared" si="3"/>
        <v>419</v>
      </c>
      <c r="AI14" s="249">
        <f t="shared" si="4"/>
        <v>11</v>
      </c>
      <c r="AJ14" s="116">
        <f t="shared" si="5"/>
        <v>11.5</v>
      </c>
      <c r="AK14" s="250">
        <f t="shared" si="6"/>
        <v>12</v>
      </c>
    </row>
    <row r="15" spans="1:37" s="51" customFormat="1" ht="28.5" customHeight="1">
      <c r="A15" s="242">
        <v>2</v>
      </c>
      <c r="B15" s="254" t="s">
        <v>108</v>
      </c>
      <c r="C15" s="169" t="s">
        <v>125</v>
      </c>
      <c r="D15" s="170" t="s">
        <v>111</v>
      </c>
      <c r="E15" s="192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255">
        <v>0</v>
      </c>
      <c r="O15" s="192">
        <v>15</v>
      </c>
      <c r="P15" s="193">
        <v>10</v>
      </c>
      <c r="Q15" s="193">
        <v>0</v>
      </c>
      <c r="R15" s="193">
        <v>0</v>
      </c>
      <c r="S15" s="193">
        <v>0</v>
      </c>
      <c r="T15" s="193">
        <v>0</v>
      </c>
      <c r="U15" s="193">
        <v>15</v>
      </c>
      <c r="V15" s="193">
        <v>0</v>
      </c>
      <c r="W15" s="193">
        <v>23</v>
      </c>
      <c r="X15" s="194">
        <v>0</v>
      </c>
      <c r="Y15" s="192">
        <v>55</v>
      </c>
      <c r="Z15" s="193">
        <v>70</v>
      </c>
      <c r="AA15" s="193">
        <v>100</v>
      </c>
      <c r="AB15" s="193">
        <v>20</v>
      </c>
      <c r="AC15" s="194">
        <v>86</v>
      </c>
      <c r="AE15" s="247">
        <f t="shared" si="0"/>
        <v>63</v>
      </c>
      <c r="AF15" s="43">
        <f t="shared" si="1"/>
        <v>0</v>
      </c>
      <c r="AG15" s="43">
        <f t="shared" si="2"/>
        <v>331</v>
      </c>
      <c r="AH15" s="248">
        <f t="shared" si="3"/>
        <v>394</v>
      </c>
      <c r="AI15" s="249">
        <f t="shared" si="4"/>
        <v>12</v>
      </c>
      <c r="AJ15" s="116">
        <f t="shared" si="5"/>
        <v>8.5</v>
      </c>
      <c r="AK15" s="250">
        <f t="shared" si="6"/>
        <v>5</v>
      </c>
    </row>
    <row r="16" spans="1:37" s="51" customFormat="1" ht="28.5" customHeight="1">
      <c r="A16" s="251"/>
      <c r="B16" s="252"/>
      <c r="C16" s="183"/>
      <c r="D16" s="184" t="s">
        <v>111</v>
      </c>
      <c r="E16" s="185"/>
      <c r="F16" s="186"/>
      <c r="G16" s="186"/>
      <c r="H16" s="186"/>
      <c r="I16" s="186"/>
      <c r="J16" s="186"/>
      <c r="K16" s="186"/>
      <c r="L16" s="186"/>
      <c r="M16" s="186"/>
      <c r="N16" s="253"/>
      <c r="O16" s="185"/>
      <c r="P16" s="186"/>
      <c r="Q16" s="186"/>
      <c r="R16" s="186"/>
      <c r="S16" s="186"/>
      <c r="T16" s="186"/>
      <c r="U16" s="186"/>
      <c r="V16" s="186"/>
      <c r="W16" s="186"/>
      <c r="X16" s="187"/>
      <c r="Y16" s="185"/>
      <c r="Z16" s="186"/>
      <c r="AA16" s="186"/>
      <c r="AB16" s="186"/>
      <c r="AC16" s="187"/>
      <c r="AE16" s="247">
        <f t="shared" si="0"/>
        <v>0</v>
      </c>
      <c r="AF16" s="43">
        <f t="shared" si="1"/>
        <v>0</v>
      </c>
      <c r="AG16" s="43">
        <f t="shared" si="2"/>
        <v>0</v>
      </c>
      <c r="AH16" s="248">
        <f t="shared" si="3"/>
        <v>0</v>
      </c>
      <c r="AI16" s="249">
        <f t="shared" si="4"/>
        <v>13</v>
      </c>
      <c r="AJ16" s="116">
        <f t="shared" si="5"/>
        <v>13</v>
      </c>
      <c r="AK16" s="250">
        <f t="shared" si="6"/>
        <v>13</v>
      </c>
    </row>
    <row r="17" spans="1:37" s="51" customFormat="1" ht="28.5" customHeight="1">
      <c r="A17" s="242">
        <v>3</v>
      </c>
      <c r="B17" s="254" t="s">
        <v>108</v>
      </c>
      <c r="C17" s="169" t="s">
        <v>126</v>
      </c>
      <c r="D17" s="170" t="s">
        <v>114</v>
      </c>
      <c r="E17" s="192">
        <v>0</v>
      </c>
      <c r="F17" s="193">
        <v>2</v>
      </c>
      <c r="G17" s="193">
        <v>7</v>
      </c>
      <c r="H17" s="193">
        <v>5</v>
      </c>
      <c r="I17" s="193">
        <v>0</v>
      </c>
      <c r="J17" s="193">
        <v>10</v>
      </c>
      <c r="K17" s="193">
        <v>3</v>
      </c>
      <c r="L17" s="193">
        <v>6</v>
      </c>
      <c r="M17" s="193">
        <v>0</v>
      </c>
      <c r="N17" s="255">
        <v>10</v>
      </c>
      <c r="O17" s="192">
        <v>25</v>
      </c>
      <c r="P17" s="193">
        <v>19</v>
      </c>
      <c r="Q17" s="193">
        <v>22</v>
      </c>
      <c r="R17" s="193">
        <v>0</v>
      </c>
      <c r="S17" s="193">
        <v>2</v>
      </c>
      <c r="T17" s="193">
        <v>2</v>
      </c>
      <c r="U17" s="193">
        <v>12</v>
      </c>
      <c r="V17" s="193">
        <v>3</v>
      </c>
      <c r="W17" s="193">
        <v>0</v>
      </c>
      <c r="X17" s="194">
        <v>0</v>
      </c>
      <c r="Y17" s="192">
        <v>30</v>
      </c>
      <c r="Z17" s="193">
        <v>68</v>
      </c>
      <c r="AA17" s="193">
        <v>100</v>
      </c>
      <c r="AB17" s="193">
        <v>20</v>
      </c>
      <c r="AC17" s="194">
        <v>118</v>
      </c>
      <c r="AE17" s="247">
        <f t="shared" si="0"/>
        <v>85</v>
      </c>
      <c r="AF17" s="43">
        <f t="shared" si="1"/>
        <v>43</v>
      </c>
      <c r="AG17" s="43">
        <f t="shared" si="2"/>
        <v>336</v>
      </c>
      <c r="AH17" s="248">
        <f t="shared" si="3"/>
        <v>464</v>
      </c>
      <c r="AI17" s="249">
        <f t="shared" si="4"/>
        <v>8</v>
      </c>
      <c r="AJ17" s="116">
        <f t="shared" si="5"/>
        <v>6</v>
      </c>
      <c r="AK17" s="250">
        <f t="shared" si="6"/>
        <v>4</v>
      </c>
    </row>
    <row r="18" spans="1:37" s="51" customFormat="1" ht="28.5" customHeight="1">
      <c r="A18" s="251">
        <v>6</v>
      </c>
      <c r="B18" s="252" t="s">
        <v>127</v>
      </c>
      <c r="C18" s="183" t="s">
        <v>128</v>
      </c>
      <c r="D18" s="184" t="s">
        <v>114</v>
      </c>
      <c r="E18" s="185">
        <v>7</v>
      </c>
      <c r="F18" s="186">
        <v>9</v>
      </c>
      <c r="G18" s="186">
        <v>10</v>
      </c>
      <c r="H18" s="186">
        <v>6</v>
      </c>
      <c r="I18" s="186">
        <v>7</v>
      </c>
      <c r="J18" s="186">
        <v>9</v>
      </c>
      <c r="K18" s="186">
        <v>0</v>
      </c>
      <c r="L18" s="186">
        <v>10</v>
      </c>
      <c r="M18" s="186">
        <v>0</v>
      </c>
      <c r="N18" s="253">
        <v>10</v>
      </c>
      <c r="O18" s="185">
        <v>10</v>
      </c>
      <c r="P18" s="186">
        <v>22</v>
      </c>
      <c r="Q18" s="186">
        <v>23</v>
      </c>
      <c r="R18" s="186">
        <v>5</v>
      </c>
      <c r="S18" s="186">
        <v>4</v>
      </c>
      <c r="T18" s="186">
        <v>4</v>
      </c>
      <c r="U18" s="186">
        <v>33</v>
      </c>
      <c r="V18" s="186">
        <v>4</v>
      </c>
      <c r="W18" s="186">
        <v>38</v>
      </c>
      <c r="X18" s="187">
        <v>3</v>
      </c>
      <c r="Y18" s="185">
        <v>70</v>
      </c>
      <c r="Z18" s="186">
        <v>22</v>
      </c>
      <c r="AA18" s="186">
        <v>80</v>
      </c>
      <c r="AB18" s="186">
        <v>40</v>
      </c>
      <c r="AC18" s="187">
        <v>63</v>
      </c>
      <c r="AE18" s="247">
        <f t="shared" si="0"/>
        <v>146</v>
      </c>
      <c r="AF18" s="43">
        <f t="shared" si="1"/>
        <v>68</v>
      </c>
      <c r="AG18" s="43">
        <f t="shared" si="2"/>
        <v>275</v>
      </c>
      <c r="AH18" s="248">
        <f t="shared" si="3"/>
        <v>489</v>
      </c>
      <c r="AI18" s="249">
        <f t="shared" si="4"/>
        <v>5</v>
      </c>
      <c r="AJ18" s="116">
        <f t="shared" si="5"/>
        <v>7</v>
      </c>
      <c r="AK18" s="250">
        <f t="shared" si="6"/>
        <v>9</v>
      </c>
    </row>
    <row r="19" spans="1:37" s="51" customFormat="1" ht="28.5" customHeight="1">
      <c r="A19" s="242">
        <v>9</v>
      </c>
      <c r="B19" s="254" t="s">
        <v>108</v>
      </c>
      <c r="C19" s="169" t="s">
        <v>134</v>
      </c>
      <c r="D19" s="170" t="s">
        <v>117</v>
      </c>
      <c r="E19" s="192">
        <v>8</v>
      </c>
      <c r="F19" s="193">
        <v>8</v>
      </c>
      <c r="G19" s="193">
        <v>10</v>
      </c>
      <c r="H19" s="193">
        <v>9</v>
      </c>
      <c r="I19" s="193">
        <v>10</v>
      </c>
      <c r="J19" s="193">
        <v>10</v>
      </c>
      <c r="K19" s="193">
        <v>2</v>
      </c>
      <c r="L19" s="193">
        <v>10</v>
      </c>
      <c r="M19" s="193">
        <v>7</v>
      </c>
      <c r="N19" s="255">
        <v>10</v>
      </c>
      <c r="O19" s="192">
        <v>25</v>
      </c>
      <c r="P19" s="193">
        <v>19</v>
      </c>
      <c r="Q19" s="193">
        <v>22</v>
      </c>
      <c r="R19" s="193">
        <v>5</v>
      </c>
      <c r="S19" s="193">
        <v>3</v>
      </c>
      <c r="T19" s="193">
        <v>3</v>
      </c>
      <c r="U19" s="193">
        <v>29</v>
      </c>
      <c r="V19" s="193">
        <v>3</v>
      </c>
      <c r="W19" s="193">
        <v>44</v>
      </c>
      <c r="X19" s="194">
        <v>2</v>
      </c>
      <c r="Y19" s="192">
        <v>79</v>
      </c>
      <c r="Z19" s="193">
        <v>19</v>
      </c>
      <c r="AA19" s="193">
        <v>60</v>
      </c>
      <c r="AB19" s="193">
        <v>20</v>
      </c>
      <c r="AC19" s="194">
        <v>123</v>
      </c>
      <c r="AE19" s="247">
        <f t="shared" si="0"/>
        <v>155</v>
      </c>
      <c r="AF19" s="43">
        <f t="shared" si="1"/>
        <v>84</v>
      </c>
      <c r="AG19" s="43">
        <f t="shared" si="2"/>
        <v>301</v>
      </c>
      <c r="AH19" s="248">
        <f t="shared" si="3"/>
        <v>540</v>
      </c>
      <c r="AI19" s="249">
        <f t="shared" si="4"/>
        <v>4</v>
      </c>
      <c r="AJ19" s="116">
        <f t="shared" si="5"/>
        <v>5</v>
      </c>
      <c r="AK19" s="250">
        <f t="shared" si="6"/>
        <v>6</v>
      </c>
    </row>
    <row r="20" spans="1:37" s="51" customFormat="1" ht="28.5" customHeight="1">
      <c r="A20" s="251">
        <v>11</v>
      </c>
      <c r="B20" s="252" t="s">
        <v>108</v>
      </c>
      <c r="C20" s="183" t="s">
        <v>138</v>
      </c>
      <c r="D20" s="184" t="s">
        <v>117</v>
      </c>
      <c r="E20" s="185">
        <v>6</v>
      </c>
      <c r="F20" s="186">
        <v>9</v>
      </c>
      <c r="G20" s="186">
        <v>6</v>
      </c>
      <c r="H20" s="186">
        <v>10</v>
      </c>
      <c r="I20" s="186">
        <v>6</v>
      </c>
      <c r="J20" s="186">
        <v>9</v>
      </c>
      <c r="K20" s="186">
        <v>7</v>
      </c>
      <c r="L20" s="186">
        <v>10</v>
      </c>
      <c r="M20" s="186">
        <v>4</v>
      </c>
      <c r="N20" s="253">
        <v>10</v>
      </c>
      <c r="O20" s="185">
        <v>16</v>
      </c>
      <c r="P20" s="186">
        <v>17</v>
      </c>
      <c r="Q20" s="186">
        <v>21</v>
      </c>
      <c r="R20" s="186">
        <v>0</v>
      </c>
      <c r="S20" s="186">
        <v>2</v>
      </c>
      <c r="T20" s="186">
        <v>3</v>
      </c>
      <c r="U20" s="186">
        <v>25</v>
      </c>
      <c r="V20" s="186">
        <v>0</v>
      </c>
      <c r="W20" s="186">
        <v>35</v>
      </c>
      <c r="X20" s="187">
        <v>0</v>
      </c>
      <c r="Y20" s="185">
        <v>44</v>
      </c>
      <c r="Z20" s="186">
        <v>22</v>
      </c>
      <c r="AA20" s="186">
        <v>100</v>
      </c>
      <c r="AB20" s="186">
        <v>20</v>
      </c>
      <c r="AC20" s="187">
        <v>95</v>
      </c>
      <c r="AE20" s="247">
        <f t="shared" si="0"/>
        <v>119</v>
      </c>
      <c r="AF20" s="43">
        <f t="shared" si="1"/>
        <v>77</v>
      </c>
      <c r="AG20" s="43">
        <f t="shared" si="2"/>
        <v>281</v>
      </c>
      <c r="AH20" s="248">
        <f t="shared" si="3"/>
        <v>477</v>
      </c>
      <c r="AI20" s="249">
        <f t="shared" si="4"/>
        <v>6</v>
      </c>
      <c r="AJ20" s="116">
        <f t="shared" si="5"/>
        <v>6.5</v>
      </c>
      <c r="AK20" s="250">
        <f t="shared" si="6"/>
        <v>7</v>
      </c>
    </row>
    <row r="21" spans="1:37" s="51" customFormat="1" ht="28.5" customHeight="1">
      <c r="A21" s="242">
        <v>8</v>
      </c>
      <c r="B21" s="254" t="s">
        <v>100</v>
      </c>
      <c r="C21" s="169" t="s">
        <v>136</v>
      </c>
      <c r="D21" s="170" t="s">
        <v>130</v>
      </c>
      <c r="E21" s="192">
        <v>5</v>
      </c>
      <c r="F21" s="193">
        <v>7</v>
      </c>
      <c r="G21" s="193">
        <v>8</v>
      </c>
      <c r="H21" s="193">
        <v>10</v>
      </c>
      <c r="I21" s="193">
        <v>7</v>
      </c>
      <c r="J21" s="193">
        <v>10</v>
      </c>
      <c r="K21" s="193">
        <v>10</v>
      </c>
      <c r="L21" s="193">
        <v>9</v>
      </c>
      <c r="M21" s="193">
        <v>0</v>
      </c>
      <c r="N21" s="255">
        <v>10</v>
      </c>
      <c r="O21" s="192">
        <v>28</v>
      </c>
      <c r="P21" s="193">
        <v>14</v>
      </c>
      <c r="Q21" s="193">
        <v>0</v>
      </c>
      <c r="R21" s="193">
        <v>0</v>
      </c>
      <c r="S21" s="193">
        <v>0</v>
      </c>
      <c r="T21" s="193">
        <v>0</v>
      </c>
      <c r="U21" s="193">
        <v>31</v>
      </c>
      <c r="V21" s="193">
        <v>0</v>
      </c>
      <c r="W21" s="193">
        <v>32</v>
      </c>
      <c r="X21" s="194">
        <v>0</v>
      </c>
      <c r="Y21" s="192">
        <v>74</v>
      </c>
      <c r="Z21" s="193">
        <v>65</v>
      </c>
      <c r="AA21" s="193">
        <v>100</v>
      </c>
      <c r="AB21" s="193">
        <v>30</v>
      </c>
      <c r="AC21" s="194">
        <v>0</v>
      </c>
      <c r="AE21" s="247">
        <f t="shared" si="0"/>
        <v>105</v>
      </c>
      <c r="AF21" s="43">
        <f t="shared" si="1"/>
        <v>76</v>
      </c>
      <c r="AG21" s="43">
        <f t="shared" si="2"/>
        <v>269</v>
      </c>
      <c r="AH21" s="248">
        <f t="shared" si="3"/>
        <v>450</v>
      </c>
      <c r="AI21" s="249">
        <f t="shared" si="4"/>
        <v>9</v>
      </c>
      <c r="AJ21" s="116">
        <f t="shared" si="5"/>
        <v>9.5</v>
      </c>
      <c r="AK21" s="250">
        <f t="shared" si="6"/>
        <v>10</v>
      </c>
    </row>
    <row r="22" spans="1:37" s="51" customFormat="1" ht="28.5" customHeight="1" thickBot="1">
      <c r="A22" s="256"/>
      <c r="B22" s="257"/>
      <c r="C22" s="200"/>
      <c r="D22" s="201"/>
      <c r="E22" s="202"/>
      <c r="F22" s="203"/>
      <c r="G22" s="203"/>
      <c r="H22" s="203"/>
      <c r="I22" s="203"/>
      <c r="J22" s="203"/>
      <c r="K22" s="203"/>
      <c r="L22" s="203"/>
      <c r="M22" s="203"/>
      <c r="N22" s="258"/>
      <c r="O22" s="202"/>
      <c r="P22" s="203"/>
      <c r="Q22" s="203"/>
      <c r="R22" s="203"/>
      <c r="S22" s="203"/>
      <c r="T22" s="203"/>
      <c r="U22" s="203"/>
      <c r="V22" s="203"/>
      <c r="W22" s="203"/>
      <c r="X22" s="204"/>
      <c r="Y22" s="202"/>
      <c r="Z22" s="203"/>
      <c r="AA22" s="203"/>
      <c r="AB22" s="203"/>
      <c r="AC22" s="204"/>
      <c r="AE22" s="247">
        <f t="shared" si="0"/>
        <v>0</v>
      </c>
      <c r="AF22" s="43">
        <f t="shared" si="1"/>
        <v>0</v>
      </c>
      <c r="AG22" s="43">
        <f t="shared" si="2"/>
        <v>0</v>
      </c>
      <c r="AH22" s="248">
        <f t="shared" si="3"/>
        <v>0</v>
      </c>
      <c r="AI22" s="249">
        <f t="shared" si="4"/>
        <v>13</v>
      </c>
      <c r="AJ22" s="116">
        <f t="shared" si="5"/>
        <v>13</v>
      </c>
      <c r="AK22" s="250">
        <f t="shared" si="6"/>
        <v>13</v>
      </c>
    </row>
    <row r="23" spans="2:36" s="259" customFormat="1" ht="16.5" customHeight="1">
      <c r="B23" s="260"/>
      <c r="C23" s="260"/>
      <c r="D23" s="261"/>
      <c r="AC23" s="211" t="s">
        <v>47</v>
      </c>
      <c r="AE23" s="262"/>
      <c r="AF23" s="263"/>
      <c r="AG23" s="263"/>
      <c r="AH23" s="263"/>
      <c r="AJ23" s="264"/>
    </row>
    <row r="24" spans="4:36" s="117" customFormat="1" ht="15">
      <c r="D24" s="135"/>
      <c r="AE24" s="223"/>
      <c r="AJ24" s="265"/>
    </row>
    <row r="25" spans="4:36" s="117" customFormat="1" ht="15">
      <c r="D25" s="135"/>
      <c r="AE25" s="223"/>
      <c r="AJ25" s="265"/>
    </row>
    <row r="26" spans="4:36" s="117" customFormat="1" ht="15">
      <c r="D26" s="135"/>
      <c r="AE26" s="223"/>
      <c r="AJ26" s="265"/>
    </row>
    <row r="27" spans="4:36" s="117" customFormat="1" ht="15">
      <c r="D27" s="135"/>
      <c r="AE27" s="223"/>
      <c r="AJ27" s="265"/>
    </row>
    <row r="28" spans="4:36" s="117" customFormat="1" ht="15">
      <c r="D28" s="135"/>
      <c r="AE28" s="223"/>
      <c r="AJ28" s="265"/>
    </row>
    <row r="29" spans="4:36" s="117" customFormat="1" ht="15">
      <c r="D29" s="135"/>
      <c r="AE29" s="223"/>
      <c r="AJ29" s="265"/>
    </row>
    <row r="30" spans="4:36" s="117" customFormat="1" ht="15">
      <c r="D30" s="135"/>
      <c r="AE30" s="223"/>
      <c r="AJ30" s="265"/>
    </row>
    <row r="31" spans="4:36" s="117" customFormat="1" ht="15">
      <c r="D31" s="135"/>
      <c r="AE31" s="223"/>
      <c r="AJ31" s="265"/>
    </row>
    <row r="32" spans="4:36" s="117" customFormat="1" ht="15">
      <c r="D32" s="135"/>
      <c r="AE32" s="223"/>
      <c r="AJ32" s="265"/>
    </row>
    <row r="33" spans="4:36" s="117" customFormat="1" ht="15">
      <c r="D33" s="135"/>
      <c r="AE33" s="223"/>
      <c r="AJ33" s="265"/>
    </row>
    <row r="34" spans="4:36" s="117" customFormat="1" ht="15">
      <c r="D34" s="135"/>
      <c r="AE34" s="223"/>
      <c r="AJ34" s="265"/>
    </row>
    <row r="35" spans="4:36" s="117" customFormat="1" ht="15">
      <c r="D35" s="135"/>
      <c r="AE35" s="223"/>
      <c r="AJ35" s="265"/>
    </row>
    <row r="36" spans="4:36" s="117" customFormat="1" ht="15">
      <c r="D36" s="135"/>
      <c r="AE36" s="223"/>
      <c r="AJ36" s="265"/>
    </row>
    <row r="37" spans="4:36" s="117" customFormat="1" ht="15">
      <c r="D37" s="135"/>
      <c r="AE37" s="223"/>
      <c r="AJ37" s="265"/>
    </row>
    <row r="38" spans="4:36" s="117" customFormat="1" ht="15">
      <c r="D38" s="135"/>
      <c r="AE38" s="223"/>
      <c r="AJ38" s="265"/>
    </row>
    <row r="39" spans="4:36" s="117" customFormat="1" ht="15">
      <c r="D39" s="135"/>
      <c r="AE39" s="223"/>
      <c r="AJ39" s="265"/>
    </row>
    <row r="40" spans="4:36" s="117" customFormat="1" ht="15">
      <c r="D40" s="135"/>
      <c r="AE40" s="223"/>
      <c r="AJ40" s="265"/>
    </row>
    <row r="41" spans="4:36" s="117" customFormat="1" ht="15">
      <c r="D41" s="135"/>
      <c r="AE41" s="223"/>
      <c r="AJ41" s="265"/>
    </row>
    <row r="42" spans="4:36" s="117" customFormat="1" ht="15">
      <c r="D42" s="135"/>
      <c r="AE42" s="223"/>
      <c r="AJ42" s="265"/>
    </row>
    <row r="43" spans="4:36" s="117" customFormat="1" ht="15">
      <c r="D43" s="135"/>
      <c r="AE43" s="223"/>
      <c r="AJ43" s="265"/>
    </row>
    <row r="44" spans="4:36" s="117" customFormat="1" ht="15">
      <c r="D44" s="135"/>
      <c r="AE44" s="223"/>
      <c r="AJ44" s="265"/>
    </row>
    <row r="45" spans="4:36" s="117" customFormat="1" ht="15">
      <c r="D45" s="135"/>
      <c r="AE45" s="223"/>
      <c r="AJ45" s="265"/>
    </row>
    <row r="46" spans="4:36" s="117" customFormat="1" ht="15">
      <c r="D46" s="135"/>
      <c r="AE46" s="223"/>
      <c r="AJ46" s="265"/>
    </row>
    <row r="47" spans="4:36" s="117" customFormat="1" ht="15">
      <c r="D47" s="135"/>
      <c r="AE47" s="223"/>
      <c r="AJ47" s="265"/>
    </row>
    <row r="48" spans="4:36" s="117" customFormat="1" ht="15">
      <c r="D48" s="135"/>
      <c r="AE48" s="223"/>
      <c r="AJ48" s="265"/>
    </row>
  </sheetData>
  <sheetProtection sheet="1" objects="1" scenarios="1"/>
  <mergeCells count="2">
    <mergeCell ref="D7:D8"/>
    <mergeCell ref="A7:A8"/>
  </mergeCells>
  <hyperlinks>
    <hyperlink ref="AC23" r:id="rId1" display="albi.c@seznam.cz"/>
  </hyperlinks>
  <printOptions horizontalCentered="1" verticalCentered="1"/>
  <pageMargins left="0" right="0" top="0" bottom="0" header="0" footer="0"/>
  <pageSetup horizontalDpi="300" verticalDpi="300" orientation="landscape" paperSize="9" scale="120" r:id="rId3"/>
  <rowBreaks count="1" manualBreakCount="1">
    <brk id="8" max="255" man="1"/>
  </rowBreaks>
  <colBreaks count="1" manualBreakCount="1">
    <brk id="14" max="655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"/>
  <sheetViews>
    <sheetView showZeros="0" view="pageBreakPreview" zoomScaleSheetLayoutView="100" workbookViewId="0" topLeftCell="T19">
      <selection activeCell="C20" sqref="C20:D20"/>
    </sheetView>
  </sheetViews>
  <sheetFormatPr defaultColWidth="9.140625" defaultRowHeight="12.75"/>
  <cols>
    <col min="1" max="1" width="0.85546875" style="135" customWidth="1"/>
    <col min="2" max="2" width="5.421875" style="135" customWidth="1"/>
    <col min="3" max="3" width="9.00390625" style="135" customWidth="1"/>
    <col min="4" max="4" width="21.28125" style="135" customWidth="1"/>
    <col min="5" max="5" width="6.140625" style="135" customWidth="1"/>
    <col min="6" max="15" width="4.7109375" style="135" customWidth="1"/>
    <col min="16" max="16" width="5.7109375" style="135" customWidth="1"/>
    <col min="17" max="21" width="4.7109375" style="135" customWidth="1"/>
    <col min="22" max="22" width="5.00390625" style="135" customWidth="1"/>
    <col min="23" max="27" width="4.7109375" style="135" customWidth="1"/>
    <col min="28" max="28" width="9.140625" style="135" customWidth="1"/>
    <col min="29" max="29" width="4.57421875" style="135" customWidth="1"/>
    <col min="30" max="32" width="4.7109375" style="135" customWidth="1"/>
    <col min="33" max="33" width="5.7109375" style="135" customWidth="1"/>
    <col min="34" max="34" width="7.7109375" style="135" customWidth="1"/>
    <col min="35" max="37" width="5.7109375" style="135" customWidth="1"/>
    <col min="38" max="38" width="0.85546875" style="135" customWidth="1"/>
    <col min="39" max="39" width="19.00390625" style="135" customWidth="1"/>
    <col min="40" max="42" width="0" style="135" hidden="1" customWidth="1"/>
    <col min="43" max="16384" width="9.140625" style="135" customWidth="1"/>
  </cols>
  <sheetData>
    <row r="1" spans="1:44" s="15" customFormat="1" ht="34.5" customHeight="1">
      <c r="A1" s="8"/>
      <c r="B1" s="9" t="s">
        <v>87</v>
      </c>
      <c r="C1" s="10"/>
      <c r="D1" s="11"/>
      <c r="E1" s="11"/>
      <c r="F1" s="392" t="s">
        <v>97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1"/>
      <c r="AA1" s="11"/>
      <c r="AB1" s="13"/>
      <c r="AC1" s="13"/>
      <c r="AD1" s="13"/>
      <c r="AE1" s="13"/>
      <c r="AF1" s="13"/>
      <c r="AG1" s="409">
        <f>'záznam pátrací'!B7</f>
        <v>38167.562752777776</v>
      </c>
      <c r="AH1" s="410"/>
      <c r="AI1" s="410"/>
      <c r="AJ1" s="410"/>
      <c r="AK1" s="410"/>
      <c r="AL1" s="14"/>
      <c r="AQ1" s="16"/>
      <c r="AR1" s="16"/>
    </row>
    <row r="2" spans="1:38" s="25" customFormat="1" ht="109.5" customHeight="1">
      <c r="A2" s="17"/>
      <c r="B2" s="411" t="str">
        <f>'záznam hlídkoví'!A7</f>
        <v>startovní číslo</v>
      </c>
      <c r="C2" s="414" t="s">
        <v>57</v>
      </c>
      <c r="D2" s="415"/>
      <c r="E2" s="411" t="str">
        <f>'záznam hlídkoví'!D7</f>
        <v>součást</v>
      </c>
      <c r="F2" s="18" t="str">
        <f>'záznam hlídkoví'!E7</f>
        <v>Přivolání psa s předsednutím a následným přisednutím k noze</v>
      </c>
      <c r="G2" s="18" t="str">
        <f>'záznam hlídkoví'!F7</f>
        <v>Chůze psa u nohy psovoda, obraty za pochodu a na místě</v>
      </c>
      <c r="H2" s="18" t="str">
        <f>'záznam hlídkoví'!G7</f>
        <v>Cviky sedni, lehni, vstaň - vzdálenost  25m, povel + posunek</v>
      </c>
      <c r="I2" s="18" t="str">
        <f>'záznam hlídkoví'!H7</f>
        <v>Odložení psa za pochodu vstoje</v>
      </c>
      <c r="J2" s="18" t="str">
        <f>'záznam hlídkoví'!I7</f>
        <v>Vysílání psa vpřed - vzdálenost 50m</v>
      </c>
      <c r="K2" s="18" t="str">
        <f>'záznam hlídkoví'!J7</f>
        <v>Aport volný, činka 2kg cizí</v>
      </c>
      <c r="L2" s="18" t="str">
        <f>'záznam hlídkoví'!K7</f>
        <v>Štěkání na povel - 1m před psovodem</v>
      </c>
      <c r="M2" s="18" t="str">
        <f>'záznam hlídkoví'!L7</f>
        <v>Odložení psa vleže -  psovod v úkrytu</v>
      </c>
      <c r="N2" s="18" t="str">
        <f>'záznam hlídkoví'!M7</f>
        <v>Chůze po žebříku a kladině 2m vysoké,  oba směry</v>
      </c>
      <c r="O2" s="18" t="str">
        <f>'záznam hlídkoví'!N7</f>
        <v>Reakce na střelbu</v>
      </c>
      <c r="P2" s="19" t="str">
        <f>'záznam hlídkoví'!AH7</f>
        <v>Poslušnost </v>
      </c>
      <c r="Q2" s="18" t="str">
        <f>'záznam hlídkoví'!O7</f>
        <v>Průzkum terénu za účelem nalezení lehkých předmětů</v>
      </c>
      <c r="R2" s="18" t="str">
        <f>'záznam hlídkoví'!P7</f>
        <v>Průzkum terénu -  vyštěkání ukryté osoby</v>
      </c>
      <c r="S2" s="18" t="str">
        <f>'záznam hlídkoví'!Q7</f>
        <v>Průzkum objektu ( noc ) - vyštěkání ukryté osoby</v>
      </c>
      <c r="T2" s="20" t="str">
        <f>'záznam hlídkoví'!R7</f>
        <v>Osobní obrana psovoda</v>
      </c>
      <c r="U2" s="21" t="str">
        <f>'záznam hlídkoví'!S7</f>
        <v>pouštění</v>
      </c>
      <c r="V2" s="18" t="str">
        <f>'záznam hlídkoví'!T7</f>
        <v>Hlídání při osobní prohlídce</v>
      </c>
      <c r="W2" s="18" t="str">
        <f>'záznam hlídkoví'!U7</f>
        <v>Doprovod zadržené osoby (zadní, bez náhubku, bez vodítka)</v>
      </c>
      <c r="X2" s="20" t="str">
        <f>'záznam hlídkoví'!V7</f>
        <v>Zadržení v noční době 50m</v>
      </c>
      <c r="Y2" s="21" t="str">
        <f>'záznam hlídkoví'!W7</f>
        <v>pouštění</v>
      </c>
      <c r="Z2" s="20" t="str">
        <f>'záznam hlídkoví'!X7</f>
        <v>Zákroky v místnostech</v>
      </c>
      <c r="AA2" s="21" t="str">
        <f>'záznam hlídkoví'!Y7</f>
        <v>pouštění</v>
      </c>
      <c r="AB2" s="18" t="str">
        <f>'záznam hlídkoví'!Z7</f>
        <v>Likvidace výtržnosti</v>
      </c>
      <c r="AC2" s="20" t="str">
        <f>'záznam hlídkoví'!AA7</f>
        <v>Hladké zadržení </v>
      </c>
      <c r="AD2" s="21" t="str">
        <f>'záznam hlídkoví'!AB7</f>
        <v>pouštění</v>
      </c>
      <c r="AE2" s="20" t="str">
        <f>'záznam hlídkoví'!AC7</f>
        <v>Zadržení s protiútokem </v>
      </c>
      <c r="AF2" s="22" t="str">
        <f>'záznam hlídkoví'!AD7</f>
        <v>pouštění</v>
      </c>
      <c r="AG2" s="23" t="str">
        <f>'záznam hlídkoví'!AI7</f>
        <v>Obrana</v>
      </c>
      <c r="AH2" s="23" t="s">
        <v>83</v>
      </c>
      <c r="AI2" s="23" t="str">
        <f aca="true" t="shared" si="0" ref="AI2:AI13">P2</f>
        <v>Poslušnost </v>
      </c>
      <c r="AJ2" s="23" t="str">
        <f>'záznam hlídkoví'!AJ7</f>
        <v>Body celkem</v>
      </c>
      <c r="AK2" s="23" t="str">
        <f>'záznam hlídkoví'!AK7</f>
        <v>Pořadí</v>
      </c>
      <c r="AL2" s="24"/>
    </row>
    <row r="3" spans="1:39" s="36" customFormat="1" ht="19.5" customHeight="1">
      <c r="A3" s="26"/>
      <c r="B3" s="412"/>
      <c r="C3" s="27" t="str">
        <f>'záznam hlídkoví'!B8</f>
        <v>hodn. </v>
      </c>
      <c r="D3" s="28" t="str">
        <f>'záznam hlídkoví'!C8</f>
        <v> příjmení</v>
      </c>
      <c r="E3" s="412"/>
      <c r="F3" s="29">
        <f>'záznam hlídkoví'!E8</f>
        <v>10</v>
      </c>
      <c r="G3" s="29">
        <f>'záznam hlídkoví'!F8</f>
        <v>10</v>
      </c>
      <c r="H3" s="29">
        <f>'záznam hlídkoví'!G8</f>
        <v>10</v>
      </c>
      <c r="I3" s="29">
        <f>'záznam hlídkoví'!H8</f>
        <v>10</v>
      </c>
      <c r="J3" s="29">
        <f>'záznam hlídkoví'!I8</f>
        <v>10</v>
      </c>
      <c r="K3" s="29">
        <f>'záznam hlídkoví'!J8</f>
        <v>10</v>
      </c>
      <c r="L3" s="29">
        <f>'záznam hlídkoví'!K8</f>
        <v>10</v>
      </c>
      <c r="M3" s="29">
        <f>'záznam hlídkoví'!L8</f>
        <v>10</v>
      </c>
      <c r="N3" s="29">
        <f>'záznam hlídkoví'!M8</f>
        <v>10</v>
      </c>
      <c r="O3" s="29">
        <f>'záznam hlídkoví'!N8</f>
        <v>10</v>
      </c>
      <c r="P3" s="30">
        <f>'záznam hlídkoví'!AH8</f>
        <v>100</v>
      </c>
      <c r="Q3" s="31" t="str">
        <f>'záznam hlídkoví'!O8</f>
        <v>10+20</v>
      </c>
      <c r="R3" s="31" t="str">
        <f>'záznam hlídkoví'!P8</f>
        <v>10+30</v>
      </c>
      <c r="S3" s="31">
        <f>'záznam hlídkoví'!Q8</f>
        <v>50</v>
      </c>
      <c r="T3" s="32">
        <f>'záznam hlídkoví'!R8</f>
        <v>40</v>
      </c>
      <c r="U3" s="33">
        <f>'záznam hlídkoví'!S8</f>
        <v>10</v>
      </c>
      <c r="V3" s="31">
        <f>'záznam hlídkoví'!T8</f>
        <v>10</v>
      </c>
      <c r="W3" s="31">
        <f>'záznam hlídkoví'!U8</f>
        <v>10</v>
      </c>
      <c r="X3" s="32">
        <f>'záznam hlídkoví'!V8</f>
        <v>90</v>
      </c>
      <c r="Y3" s="33">
        <f>'záznam hlídkoví'!W8</f>
        <v>10</v>
      </c>
      <c r="Z3" s="32">
        <f>'záznam hlídkoví'!X8</f>
        <v>40</v>
      </c>
      <c r="AA3" s="33">
        <f>'záznam hlídkoví'!Y8</f>
        <v>10</v>
      </c>
      <c r="AB3" s="31">
        <f>'záznam hlídkoví'!Z8</f>
        <v>60</v>
      </c>
      <c r="AC3" s="32">
        <f>'záznam hlídkoví'!AA8</f>
        <v>90</v>
      </c>
      <c r="AD3" s="33">
        <f>'záznam hlídkoví'!AB8</f>
        <v>10</v>
      </c>
      <c r="AE3" s="32">
        <f>'záznam hlídkoví'!AC8</f>
        <v>90</v>
      </c>
      <c r="AF3" s="34">
        <f>'záznam hlídkoví'!AD8</f>
        <v>10</v>
      </c>
      <c r="AG3" s="30">
        <f>'záznam hlídkoví'!AI8</f>
        <v>600</v>
      </c>
      <c r="AH3" s="30">
        <f>'záznam hlídkoví'!AE8</f>
        <v>100</v>
      </c>
      <c r="AI3" s="30">
        <f t="shared" si="0"/>
        <v>100</v>
      </c>
      <c r="AJ3" s="30">
        <f>'záznam hlídkoví'!AJ8</f>
        <v>800</v>
      </c>
      <c r="AK3" s="30">
        <f>'záznam hlídkoví'!AK8</f>
        <v>0</v>
      </c>
      <c r="AL3" s="35"/>
      <c r="AM3" s="36">
        <f>'záznam hlídkoví'!AL8</f>
        <v>0</v>
      </c>
    </row>
    <row r="4" spans="1:42" s="51" customFormat="1" ht="17.25" customHeight="1">
      <c r="A4" s="37"/>
      <c r="B4" s="38">
        <f>'záznam hlídkoví'!A9</f>
        <v>4</v>
      </c>
      <c r="C4" s="39" t="str">
        <f>'záznam hlídkoví'!B9</f>
        <v>pprap.</v>
      </c>
      <c r="D4" s="40" t="str">
        <f>'záznam hlídkoví'!C9</f>
        <v>GRIC Luboš</v>
      </c>
      <c r="E4" s="41" t="str">
        <f>'záznam hlídkoví'!D9</f>
        <v>ČB</v>
      </c>
      <c r="F4" s="42">
        <f>'záznam hlídkoví'!E9</f>
        <v>8</v>
      </c>
      <c r="G4" s="42">
        <f>'záznam hlídkoví'!F9</f>
        <v>6</v>
      </c>
      <c r="H4" s="42">
        <f>'záznam hlídkoví'!G9</f>
        <v>0</v>
      </c>
      <c r="I4" s="42">
        <f>'záznam hlídkoví'!H9</f>
        <v>10</v>
      </c>
      <c r="J4" s="42">
        <f>'záznam hlídkoví'!I9</f>
        <v>2</v>
      </c>
      <c r="K4" s="42">
        <f>'záznam hlídkoví'!J9</f>
        <v>5</v>
      </c>
      <c r="L4" s="42">
        <f>'záznam hlídkoví'!K9</f>
        <v>9</v>
      </c>
      <c r="M4" s="42">
        <f>'záznam hlídkoví'!L9</f>
        <v>10</v>
      </c>
      <c r="N4" s="42">
        <f>'záznam hlídkoví'!M9</f>
        <v>7</v>
      </c>
      <c r="O4" s="42">
        <f>'záznam hlídkoví'!N9</f>
        <v>10</v>
      </c>
      <c r="P4" s="43">
        <f>'záznam hlídkoví'!AH9</f>
        <v>67</v>
      </c>
      <c r="Q4" s="42">
        <f>'záznam hlídkoví'!O9</f>
        <v>18</v>
      </c>
      <c r="R4" s="42">
        <f>'záznam hlídkoví'!P9</f>
        <v>25</v>
      </c>
      <c r="S4" s="42">
        <f>'záznam hlídkoví'!Q9</f>
        <v>0</v>
      </c>
      <c r="T4" s="44">
        <f>'záznam hlídkoví'!R9</f>
        <v>16</v>
      </c>
      <c r="U4" s="45">
        <f>'záznam hlídkoví'!S9</f>
        <v>10</v>
      </c>
      <c r="V4" s="42">
        <f>'záznam hlídkoví'!T9</f>
        <v>9</v>
      </c>
      <c r="W4" s="42">
        <f>'záznam hlídkoví'!U9</f>
        <v>9</v>
      </c>
      <c r="X4" s="44">
        <f>'záznam hlídkoví'!V9</f>
        <v>66</v>
      </c>
      <c r="Y4" s="45">
        <f>'záznam hlídkoví'!W9</f>
        <v>7</v>
      </c>
      <c r="Z4" s="44">
        <f>'záznam hlídkoví'!X9</f>
        <v>25</v>
      </c>
      <c r="AA4" s="45">
        <f>'záznam hlídkoví'!Y9</f>
        <v>0</v>
      </c>
      <c r="AB4" s="42">
        <f>'záznam hlídkoví'!Z9</f>
        <v>9</v>
      </c>
      <c r="AC4" s="44">
        <f>'záznam hlídkoví'!AA9</f>
        <v>85</v>
      </c>
      <c r="AD4" s="45">
        <f>'záznam hlídkoví'!AB9</f>
        <v>10</v>
      </c>
      <c r="AE4" s="44">
        <f>'záznam hlídkoví'!AC9</f>
        <v>45</v>
      </c>
      <c r="AF4" s="46">
        <f>'záznam hlídkoví'!AD9</f>
        <v>0</v>
      </c>
      <c r="AG4" s="43">
        <f>'záznam hlídkoví'!AI9</f>
        <v>334</v>
      </c>
      <c r="AH4" s="43">
        <f>'záznam hlídkoví'!AE9</f>
        <v>48</v>
      </c>
      <c r="AI4" s="43">
        <f t="shared" si="0"/>
        <v>67</v>
      </c>
      <c r="AJ4" s="43">
        <f>'záznam hlídkoví'!AJ9</f>
        <v>449</v>
      </c>
      <c r="AK4" s="43">
        <f>'záznam hlídkoví'!AK9</f>
        <v>7</v>
      </c>
      <c r="AL4" s="47"/>
      <c r="AM4" s="48">
        <f>'záznam hlídkoví'!AL9</f>
        <v>9</v>
      </c>
      <c r="AN4" s="48"/>
      <c r="AO4" s="49">
        <f aca="true" t="shared" si="1" ref="AO4:AO13">(AK4+AP4)/2</f>
        <v>9</v>
      </c>
      <c r="AP4" s="50">
        <f aca="true" t="shared" si="2" ref="AP4:AP13">RANK(AG4,AG$4:AG$17)</f>
        <v>11</v>
      </c>
    </row>
    <row r="5" spans="1:42" s="51" customFormat="1" ht="17.25" customHeight="1">
      <c r="A5" s="37"/>
      <c r="B5" s="52">
        <f>'záznam hlídkoví'!A10</f>
        <v>12</v>
      </c>
      <c r="C5" s="53" t="str">
        <f>'záznam hlídkoví'!B10</f>
        <v>pprap.</v>
      </c>
      <c r="D5" s="54" t="str">
        <f>'záznam hlídkoví'!C10</f>
        <v>JANOUŠEK Pavel</v>
      </c>
      <c r="E5" s="55" t="str">
        <f>'záznam hlídkoví'!D10</f>
        <v>ČB</v>
      </c>
      <c r="F5" s="56">
        <f>'záznam hlídkoví'!E10</f>
        <v>7</v>
      </c>
      <c r="G5" s="56">
        <f>'záznam hlídkoví'!F10</f>
        <v>2</v>
      </c>
      <c r="H5" s="56">
        <f>'záznam hlídkoví'!G10</f>
        <v>10</v>
      </c>
      <c r="I5" s="56">
        <f>'záznam hlídkoví'!H10</f>
        <v>0</v>
      </c>
      <c r="J5" s="56">
        <f>'záznam hlídkoví'!I10</f>
        <v>0</v>
      </c>
      <c r="K5" s="56">
        <f>'záznam hlídkoví'!J10</f>
        <v>0</v>
      </c>
      <c r="L5" s="56">
        <f>'záznam hlídkoví'!K10</f>
        <v>10</v>
      </c>
      <c r="M5" s="56">
        <f>'záznam hlídkoví'!L10</f>
        <v>10</v>
      </c>
      <c r="N5" s="56">
        <f>'záznam hlídkoví'!M10</f>
        <v>0</v>
      </c>
      <c r="O5" s="56">
        <f>'záznam hlídkoví'!N10</f>
        <v>10</v>
      </c>
      <c r="P5" s="57">
        <f>'záznam hlídkoví'!AH10</f>
        <v>49</v>
      </c>
      <c r="Q5" s="56">
        <f>'záznam hlídkoví'!O10</f>
        <v>26</v>
      </c>
      <c r="R5" s="56">
        <f>'záznam hlídkoví'!P10</f>
        <v>36</v>
      </c>
      <c r="S5" s="56">
        <f>'záznam hlídkoví'!Q10</f>
        <v>50</v>
      </c>
      <c r="T5" s="58">
        <f>'záznam hlídkoví'!R10</f>
        <v>20</v>
      </c>
      <c r="U5" s="59">
        <f>'záznam hlídkoví'!S10</f>
        <v>0</v>
      </c>
      <c r="V5" s="56">
        <f>'záznam hlídkoví'!T10</f>
        <v>7</v>
      </c>
      <c r="W5" s="56">
        <f>'záznam hlídkoví'!U10</f>
        <v>8</v>
      </c>
      <c r="X5" s="58">
        <f>'záznam hlídkoví'!V10</f>
        <v>60</v>
      </c>
      <c r="Y5" s="59">
        <f>'záznam hlídkoví'!W10</f>
        <v>0</v>
      </c>
      <c r="Z5" s="58">
        <f>'záznam hlídkoví'!X10</f>
        <v>32</v>
      </c>
      <c r="AA5" s="59">
        <f>'záznam hlídkoví'!Y10</f>
        <v>0</v>
      </c>
      <c r="AB5" s="56">
        <f>'záznam hlídkoví'!Z10</f>
        <v>0</v>
      </c>
      <c r="AC5" s="58">
        <f>'záznam hlídkoví'!AA10</f>
        <v>60</v>
      </c>
      <c r="AD5" s="59">
        <f>'záznam hlídkoví'!AB10</f>
        <v>0</v>
      </c>
      <c r="AE5" s="58">
        <f>'záznam hlídkoví'!AC10</f>
        <v>79</v>
      </c>
      <c r="AF5" s="60">
        <f>'záznam hlídkoví'!AD10</f>
        <v>0</v>
      </c>
      <c r="AG5" s="57">
        <f>'záznam hlídkoví'!AI10</f>
        <v>378</v>
      </c>
      <c r="AH5" s="57">
        <f>'záznam hlídkoví'!AE10</f>
        <v>65</v>
      </c>
      <c r="AI5" s="57">
        <f t="shared" si="0"/>
        <v>49</v>
      </c>
      <c r="AJ5" s="57">
        <f>'záznam hlídkoví'!AJ10</f>
        <v>492</v>
      </c>
      <c r="AK5" s="57">
        <f>'záznam hlídkoví'!AK10</f>
        <v>5</v>
      </c>
      <c r="AL5" s="47"/>
      <c r="AM5" s="48">
        <f>'záznam hlídkoví'!AL10</f>
        <v>5</v>
      </c>
      <c r="AN5" s="48"/>
      <c r="AO5" s="49">
        <f t="shared" si="1"/>
        <v>5</v>
      </c>
      <c r="AP5" s="50">
        <f t="shared" si="2"/>
        <v>5</v>
      </c>
    </row>
    <row r="6" spans="1:42" s="67" customFormat="1" ht="17.25" customHeight="1">
      <c r="A6" s="61"/>
      <c r="B6" s="38">
        <f>'záznam hlídkoví'!A11</f>
        <v>8</v>
      </c>
      <c r="C6" s="39" t="str">
        <f>'záznam hlídkoví'!B11</f>
        <v>pprap.</v>
      </c>
      <c r="D6" s="40" t="str">
        <f>'záznam hlídkoví'!C11</f>
        <v>MIKLAS Bohumil</v>
      </c>
      <c r="E6" s="41" t="str">
        <f>'záznam hlídkoví'!D11</f>
        <v>BR</v>
      </c>
      <c r="F6" s="62">
        <f>'záznam hlídkoví'!E11</f>
        <v>9</v>
      </c>
      <c r="G6" s="62">
        <f>'záznam hlídkoví'!F11</f>
        <v>5</v>
      </c>
      <c r="H6" s="62">
        <f>'záznam hlídkoví'!G11</f>
        <v>9</v>
      </c>
      <c r="I6" s="62">
        <f>'záznam hlídkoví'!H11</f>
        <v>8</v>
      </c>
      <c r="J6" s="62">
        <f>'záznam hlídkoví'!I11</f>
        <v>8</v>
      </c>
      <c r="K6" s="62">
        <f>'záznam hlídkoví'!J11</f>
        <v>0</v>
      </c>
      <c r="L6" s="62">
        <f>'záznam hlídkoví'!K11</f>
        <v>9</v>
      </c>
      <c r="M6" s="62">
        <f>'záznam hlídkoví'!L11</f>
        <v>8</v>
      </c>
      <c r="N6" s="62">
        <f>'záznam hlídkoví'!M11</f>
        <v>8</v>
      </c>
      <c r="O6" s="62">
        <f>'záznam hlídkoví'!N11</f>
        <v>10</v>
      </c>
      <c r="P6" s="63">
        <f>'záznam hlídkoví'!AH11</f>
        <v>74</v>
      </c>
      <c r="Q6" s="62">
        <f>'záznam hlídkoví'!O11</f>
        <v>18</v>
      </c>
      <c r="R6" s="62">
        <f>'záznam hlídkoví'!P11</f>
        <v>26</v>
      </c>
      <c r="S6" s="62">
        <f>'záznam hlídkoví'!Q11</f>
        <v>46</v>
      </c>
      <c r="T6" s="64">
        <f>'záznam hlídkoví'!R11</f>
        <v>32</v>
      </c>
      <c r="U6" s="65">
        <f>'záznam hlídkoví'!S11</f>
        <v>4</v>
      </c>
      <c r="V6" s="62">
        <f>'záznam hlídkoví'!T11</f>
        <v>6</v>
      </c>
      <c r="W6" s="62">
        <f>'záznam hlídkoví'!U11</f>
        <v>8</v>
      </c>
      <c r="X6" s="64">
        <f>'záznam hlídkoví'!V11</f>
        <v>0</v>
      </c>
      <c r="Y6" s="65">
        <f>'záznam hlídkoví'!W11</f>
        <v>0</v>
      </c>
      <c r="Z6" s="64">
        <f>'záznam hlídkoví'!X11</f>
        <v>36</v>
      </c>
      <c r="AA6" s="65">
        <f>'záznam hlídkoví'!Y11</f>
        <v>8</v>
      </c>
      <c r="AB6" s="62">
        <f>'záznam hlídkoví'!Z11</f>
        <v>25</v>
      </c>
      <c r="AC6" s="64">
        <f>'záznam hlídkoví'!AA11</f>
        <v>77</v>
      </c>
      <c r="AD6" s="65">
        <f>'záznam hlídkoví'!AB11</f>
        <v>7</v>
      </c>
      <c r="AE6" s="64">
        <f>'záznam hlídkoví'!AC11</f>
        <v>70</v>
      </c>
      <c r="AF6" s="66">
        <f>'záznam hlídkoví'!AD11</f>
        <v>7</v>
      </c>
      <c r="AG6" s="63">
        <f>'záznam hlídkoví'!AI11</f>
        <v>370</v>
      </c>
      <c r="AH6" s="63">
        <f>'záznam hlídkoví'!AE11</f>
        <v>34</v>
      </c>
      <c r="AI6" s="63">
        <f t="shared" si="0"/>
        <v>74</v>
      </c>
      <c r="AJ6" s="63">
        <f>'záznam hlídkoví'!AJ11</f>
        <v>478</v>
      </c>
      <c r="AK6" s="63">
        <f>'záznam hlídkoví'!AK11</f>
        <v>6</v>
      </c>
      <c r="AL6" s="47"/>
      <c r="AM6" s="48">
        <f>'záznam hlídkoví'!AL11</f>
        <v>6</v>
      </c>
      <c r="AN6" s="48"/>
      <c r="AO6" s="49">
        <f t="shared" si="1"/>
        <v>6</v>
      </c>
      <c r="AP6" s="50">
        <f t="shared" si="2"/>
        <v>6</v>
      </c>
    </row>
    <row r="7" spans="1:42" s="51" customFormat="1" ht="17.25" customHeight="1">
      <c r="A7" s="37"/>
      <c r="B7" s="52">
        <f>'záznam hlídkoví'!A12</f>
        <v>5</v>
      </c>
      <c r="C7" s="53" t="str">
        <f>'záznam hlídkoví'!B12</f>
        <v>pprap.</v>
      </c>
      <c r="D7" s="54" t="str">
        <f>'záznam hlídkoví'!C12</f>
        <v>VACULÍK Libor</v>
      </c>
      <c r="E7" s="55" t="str">
        <f>'záznam hlídkoví'!D12</f>
        <v>BR</v>
      </c>
      <c r="F7" s="56">
        <f>'záznam hlídkoví'!E12</f>
        <v>7</v>
      </c>
      <c r="G7" s="56">
        <f>'záznam hlídkoví'!F12</f>
        <v>4</v>
      </c>
      <c r="H7" s="56">
        <f>'záznam hlídkoví'!G12</f>
        <v>3</v>
      </c>
      <c r="I7" s="56">
        <f>'záznam hlídkoví'!H12</f>
        <v>10</v>
      </c>
      <c r="J7" s="56">
        <f>'záznam hlídkoví'!I12</f>
        <v>5</v>
      </c>
      <c r="K7" s="56">
        <f>'záznam hlídkoví'!J12</f>
        <v>5</v>
      </c>
      <c r="L7" s="56">
        <f>'záznam hlídkoví'!K12</f>
        <v>0</v>
      </c>
      <c r="M7" s="56">
        <f>'záznam hlídkoví'!L12</f>
        <v>10</v>
      </c>
      <c r="N7" s="56">
        <f>'záznam hlídkoví'!M12</f>
        <v>8</v>
      </c>
      <c r="O7" s="56">
        <f>'záznam hlídkoví'!N12</f>
        <v>10</v>
      </c>
      <c r="P7" s="57">
        <f>'záznam hlídkoví'!AH12</f>
        <v>62</v>
      </c>
      <c r="Q7" s="56">
        <f>'záznam hlídkoví'!O12</f>
        <v>18</v>
      </c>
      <c r="R7" s="56">
        <f>'záznam hlídkoví'!P12</f>
        <v>21</v>
      </c>
      <c r="S7" s="56">
        <f>'záznam hlídkoví'!Q12</f>
        <v>0</v>
      </c>
      <c r="T7" s="58">
        <f>'záznam hlídkoví'!R12</f>
        <v>33</v>
      </c>
      <c r="U7" s="59">
        <f>'záznam hlídkoví'!S12</f>
        <v>0</v>
      </c>
      <c r="V7" s="56">
        <f>'záznam hlídkoví'!T12</f>
        <v>5</v>
      </c>
      <c r="W7" s="56">
        <f>'záznam hlídkoví'!U12</f>
        <v>7</v>
      </c>
      <c r="X7" s="58">
        <f>'záznam hlídkoví'!V12</f>
        <v>71</v>
      </c>
      <c r="Y7" s="59">
        <f>'záznam hlídkoví'!W12</f>
        <v>0</v>
      </c>
      <c r="Z7" s="58">
        <f>'záznam hlídkoví'!X12</f>
        <v>37</v>
      </c>
      <c r="AA7" s="59">
        <f>'záznam hlídkoví'!Y12</f>
        <v>7</v>
      </c>
      <c r="AB7" s="56">
        <f>'záznam hlídkoví'!Z12</f>
        <v>16</v>
      </c>
      <c r="AC7" s="58">
        <f>'záznam hlídkoví'!AA12</f>
        <v>87</v>
      </c>
      <c r="AD7" s="59">
        <f>'záznam hlídkoví'!AB12</f>
        <v>0</v>
      </c>
      <c r="AE7" s="58">
        <f>'záznam hlídkoví'!AC12</f>
        <v>79</v>
      </c>
      <c r="AF7" s="60">
        <f>'záznam hlídkoví'!AD12</f>
        <v>0</v>
      </c>
      <c r="AG7" s="57">
        <f>'záznam hlídkoví'!AI12</f>
        <v>381</v>
      </c>
      <c r="AH7" s="57">
        <f>'záznam hlídkoví'!AE12</f>
        <v>70</v>
      </c>
      <c r="AI7" s="57">
        <f t="shared" si="0"/>
        <v>62</v>
      </c>
      <c r="AJ7" s="57">
        <f>'záznam hlídkoví'!AJ12</f>
        <v>513</v>
      </c>
      <c r="AK7" s="57">
        <f>'záznam hlídkoví'!AK12</f>
        <v>4</v>
      </c>
      <c r="AL7" s="47"/>
      <c r="AM7" s="48">
        <f>'záznam hlídkoví'!AL12</f>
        <v>4</v>
      </c>
      <c r="AN7" s="48"/>
      <c r="AO7" s="49">
        <f t="shared" si="1"/>
        <v>4</v>
      </c>
      <c r="AP7" s="50">
        <f t="shared" si="2"/>
        <v>4</v>
      </c>
    </row>
    <row r="8" spans="1:42" s="51" customFormat="1" ht="17.25" customHeight="1">
      <c r="A8" s="37"/>
      <c r="B8" s="38">
        <f>'záznam hlídkoví'!A13</f>
        <v>2</v>
      </c>
      <c r="C8" s="39" t="str">
        <f>'záznam hlídkoví'!B13</f>
        <v>npor.</v>
      </c>
      <c r="D8" s="40" t="str">
        <f>'záznam hlídkoví'!C13</f>
        <v>BLÁHA Bronislav</v>
      </c>
      <c r="E8" s="41" t="str">
        <f>'záznam hlídkoví'!D13</f>
        <v>UL</v>
      </c>
      <c r="F8" s="42">
        <f>'záznam hlídkoví'!E13</f>
        <v>8</v>
      </c>
      <c r="G8" s="42">
        <f>'záznam hlídkoví'!F13</f>
        <v>7</v>
      </c>
      <c r="H8" s="42">
        <f>'záznam hlídkoví'!G13</f>
        <v>10</v>
      </c>
      <c r="I8" s="42">
        <f>'záznam hlídkoví'!H13</f>
        <v>10</v>
      </c>
      <c r="J8" s="42">
        <f>'záznam hlídkoví'!I13</f>
        <v>0</v>
      </c>
      <c r="K8" s="42">
        <f>'záznam hlídkoví'!J13</f>
        <v>6</v>
      </c>
      <c r="L8" s="42">
        <f>'záznam hlídkoví'!K13</f>
        <v>10</v>
      </c>
      <c r="M8" s="42">
        <f>'záznam hlídkoví'!L13</f>
        <v>10</v>
      </c>
      <c r="N8" s="42">
        <f>'záznam hlídkoví'!M13</f>
        <v>7</v>
      </c>
      <c r="O8" s="42">
        <f>'záznam hlídkoví'!N13</f>
        <v>10</v>
      </c>
      <c r="P8" s="43">
        <f>'záznam hlídkoví'!AH13</f>
        <v>78</v>
      </c>
      <c r="Q8" s="42">
        <f>'záznam hlídkoví'!O13</f>
        <v>23</v>
      </c>
      <c r="R8" s="42">
        <f>'záznam hlídkoví'!P13</f>
        <v>6</v>
      </c>
      <c r="S8" s="42">
        <f>'záznam hlídkoví'!Q13</f>
        <v>0</v>
      </c>
      <c r="T8" s="44">
        <f>'záznam hlídkoví'!R13</f>
        <v>28</v>
      </c>
      <c r="U8" s="45">
        <f>'záznam hlídkoví'!S13</f>
        <v>0</v>
      </c>
      <c r="V8" s="42">
        <f>'záznam hlídkoví'!T13</f>
        <v>7</v>
      </c>
      <c r="W8" s="42">
        <f>'záznam hlídkoví'!U13</f>
        <v>10</v>
      </c>
      <c r="X8" s="44">
        <f>'záznam hlídkoví'!V13</f>
        <v>75</v>
      </c>
      <c r="Y8" s="45">
        <f>'záznam hlídkoví'!W13</f>
        <v>2</v>
      </c>
      <c r="Z8" s="44">
        <f>'záznam hlídkoví'!X13</f>
        <v>17</v>
      </c>
      <c r="AA8" s="45">
        <f>'záznam hlídkoví'!Y13</f>
        <v>0</v>
      </c>
      <c r="AB8" s="42">
        <f>'záznam hlídkoví'!Z13</f>
        <v>19</v>
      </c>
      <c r="AC8" s="44">
        <f>'záznam hlídkoví'!AA13</f>
        <v>66</v>
      </c>
      <c r="AD8" s="45">
        <f>'záznam hlídkoví'!AB13</f>
        <v>0</v>
      </c>
      <c r="AE8" s="44">
        <f>'záznam hlídkoví'!AC13</f>
        <v>87</v>
      </c>
      <c r="AF8" s="46">
        <f>'záznam hlídkoví'!AD13</f>
        <v>0</v>
      </c>
      <c r="AG8" s="43">
        <f>'záznam hlídkoví'!AI13</f>
        <v>340</v>
      </c>
      <c r="AH8" s="43">
        <f>'záznam hlídkoví'!AE13</f>
        <v>22</v>
      </c>
      <c r="AI8" s="43">
        <f t="shared" si="0"/>
        <v>78</v>
      </c>
      <c r="AJ8" s="43">
        <f>'záznam hlídkoví'!AJ13</f>
        <v>440</v>
      </c>
      <c r="AK8" s="43">
        <f>'záznam hlídkoví'!AK13</f>
        <v>8</v>
      </c>
      <c r="AL8" s="47"/>
      <c r="AM8" s="48">
        <f>'záznam hlídkoví'!AL13</f>
        <v>9</v>
      </c>
      <c r="AN8" s="48"/>
      <c r="AO8" s="49">
        <f t="shared" si="1"/>
        <v>9</v>
      </c>
      <c r="AP8" s="50">
        <f t="shared" si="2"/>
        <v>10</v>
      </c>
    </row>
    <row r="9" spans="1:42" s="51" customFormat="1" ht="17.25" customHeight="1">
      <c r="A9" s="37"/>
      <c r="B9" s="52">
        <f>'záznam hlídkoví'!A14</f>
        <v>11</v>
      </c>
      <c r="C9" s="53" t="str">
        <f>'záznam hlídkoví'!B14</f>
        <v>prap.</v>
      </c>
      <c r="D9" s="54" t="str">
        <f>'záznam hlídkoví'!C14</f>
        <v>STEHNO Jaroslav</v>
      </c>
      <c r="E9" s="55" t="str">
        <f>'záznam hlídkoví'!D14</f>
        <v>UL</v>
      </c>
      <c r="F9" s="56">
        <f>'záznam hlídkoví'!E14</f>
        <v>2</v>
      </c>
      <c r="G9" s="56">
        <f>'záznam hlídkoví'!F14</f>
        <v>7</v>
      </c>
      <c r="H9" s="56">
        <f>'záznam hlídkoví'!G14</f>
        <v>9</v>
      </c>
      <c r="I9" s="56">
        <f>'záznam hlídkoví'!H14</f>
        <v>10</v>
      </c>
      <c r="J9" s="56">
        <f>'záznam hlídkoví'!I14</f>
        <v>0</v>
      </c>
      <c r="K9" s="56">
        <f>'záznam hlídkoví'!J14</f>
        <v>0</v>
      </c>
      <c r="L9" s="56">
        <f>'záznam hlídkoví'!K14</f>
        <v>0</v>
      </c>
      <c r="M9" s="56">
        <f>'záznam hlídkoví'!L14</f>
        <v>10</v>
      </c>
      <c r="N9" s="56">
        <f>'záznam hlídkoví'!M14</f>
        <v>0</v>
      </c>
      <c r="O9" s="56">
        <f>'záznam hlídkoví'!N14</f>
        <v>10</v>
      </c>
      <c r="P9" s="57">
        <f>'záznam hlídkoví'!AH14</f>
        <v>48</v>
      </c>
      <c r="Q9" s="56">
        <f>'záznam hlídkoví'!O14</f>
        <v>26</v>
      </c>
      <c r="R9" s="56">
        <f>'záznam hlídkoví'!P14</f>
        <v>30</v>
      </c>
      <c r="S9" s="56">
        <f>'záznam hlídkoví'!Q14</f>
        <v>0</v>
      </c>
      <c r="T9" s="58">
        <f>'záznam hlídkoví'!R14</f>
        <v>26</v>
      </c>
      <c r="U9" s="59">
        <f>'záznam hlídkoví'!S14</f>
        <v>0</v>
      </c>
      <c r="V9" s="56">
        <f>'záznam hlídkoví'!T14</f>
        <v>0</v>
      </c>
      <c r="W9" s="56">
        <f>'záznam hlídkoví'!U14</f>
        <v>9</v>
      </c>
      <c r="X9" s="58">
        <f>'záznam hlídkoví'!V14</f>
        <v>55</v>
      </c>
      <c r="Y9" s="59">
        <f>'záznam hlídkoví'!W14</f>
        <v>0</v>
      </c>
      <c r="Z9" s="58">
        <f>'záznam hlídkoví'!X14</f>
        <v>18</v>
      </c>
      <c r="AA9" s="59">
        <f>'záznam hlídkoví'!Y14</f>
        <v>0</v>
      </c>
      <c r="AB9" s="56">
        <f>'záznam hlídkoví'!Z14</f>
        <v>22</v>
      </c>
      <c r="AC9" s="58">
        <f>'záznam hlídkoví'!AA14</f>
        <v>77</v>
      </c>
      <c r="AD9" s="59">
        <f>'záznam hlídkoví'!AB14</f>
        <v>0</v>
      </c>
      <c r="AE9" s="58">
        <f>'záznam hlídkoví'!AC14</f>
        <v>82</v>
      </c>
      <c r="AF9" s="60">
        <f>'záznam hlídkoví'!AD14</f>
        <v>0</v>
      </c>
      <c r="AG9" s="57">
        <f>'záznam hlídkoví'!AI14</f>
        <v>345</v>
      </c>
      <c r="AH9" s="57">
        <f>'záznam hlídkoví'!AE14</f>
        <v>5</v>
      </c>
      <c r="AI9" s="57">
        <f t="shared" si="0"/>
        <v>48</v>
      </c>
      <c r="AJ9" s="57">
        <f>'záznam hlídkoví'!AJ14</f>
        <v>398</v>
      </c>
      <c r="AK9" s="57">
        <f>'záznam hlídkoví'!AK14</f>
        <v>11</v>
      </c>
      <c r="AL9" s="47"/>
      <c r="AM9" s="48">
        <f>'záznam hlídkoví'!AL14</f>
        <v>10</v>
      </c>
      <c r="AN9" s="48"/>
      <c r="AO9" s="49">
        <f t="shared" si="1"/>
        <v>10</v>
      </c>
      <c r="AP9" s="50">
        <f t="shared" si="2"/>
        <v>9</v>
      </c>
    </row>
    <row r="10" spans="1:42" s="51" customFormat="1" ht="17.25" customHeight="1">
      <c r="A10" s="37"/>
      <c r="B10" s="38">
        <f>'záznam hlídkoví'!A15</f>
        <v>3</v>
      </c>
      <c r="C10" s="39" t="str">
        <f>'záznam hlídkoví'!B15</f>
        <v>prap.</v>
      </c>
      <c r="D10" s="40" t="str">
        <f>'záznam hlídkoví'!C15</f>
        <v>KULAXIDIS Jiří</v>
      </c>
      <c r="E10" s="41" t="str">
        <f>'záznam hlídkoví'!D15</f>
        <v>HK</v>
      </c>
      <c r="F10" s="42">
        <f>'záznam hlídkoví'!E15</f>
        <v>5</v>
      </c>
      <c r="G10" s="42">
        <f>'záznam hlídkoví'!F15</f>
        <v>4</v>
      </c>
      <c r="H10" s="42">
        <f>'záznam hlídkoví'!G15</f>
        <v>1</v>
      </c>
      <c r="I10" s="42">
        <f>'záznam hlídkoví'!H15</f>
        <v>5</v>
      </c>
      <c r="J10" s="42">
        <f>'záznam hlídkoví'!I15</f>
        <v>0</v>
      </c>
      <c r="K10" s="42">
        <f>'záznam hlídkoví'!J15</f>
        <v>0</v>
      </c>
      <c r="L10" s="42">
        <f>'záznam hlídkoví'!K15</f>
        <v>2</v>
      </c>
      <c r="M10" s="42">
        <f>'záznam hlídkoví'!L15</f>
        <v>10</v>
      </c>
      <c r="N10" s="42">
        <f>'záznam hlídkoví'!M15</f>
        <v>0</v>
      </c>
      <c r="O10" s="42">
        <f>'záznam hlídkoví'!N15</f>
        <v>10</v>
      </c>
      <c r="P10" s="43">
        <f>'záznam hlídkoví'!AH15</f>
        <v>37</v>
      </c>
      <c r="Q10" s="42">
        <f>'záznam hlídkoví'!O15</f>
        <v>4</v>
      </c>
      <c r="R10" s="42">
        <f>'záznam hlídkoví'!P15</f>
        <v>4</v>
      </c>
      <c r="S10" s="42" t="str">
        <f>'záznam hlídkoví'!Q15</f>
        <v>O</v>
      </c>
      <c r="T10" s="44">
        <f>'záznam hlídkoví'!R15</f>
        <v>29</v>
      </c>
      <c r="U10" s="45">
        <f>'záznam hlídkoví'!S15</f>
        <v>0</v>
      </c>
      <c r="V10" s="42">
        <f>'záznam hlídkoví'!T15</f>
        <v>0</v>
      </c>
      <c r="W10" s="42">
        <f>'záznam hlídkoví'!U15</f>
        <v>5</v>
      </c>
      <c r="X10" s="44">
        <f>'záznam hlídkoví'!V15</f>
        <v>0</v>
      </c>
      <c r="Y10" s="45">
        <f>'záznam hlídkoví'!W15</f>
        <v>0</v>
      </c>
      <c r="Z10" s="44">
        <f>'záznam hlídkoví'!X15</f>
        <v>37</v>
      </c>
      <c r="AA10" s="45">
        <f>'záznam hlídkoví'!Y15</f>
        <v>7</v>
      </c>
      <c r="AB10" s="42">
        <f>'záznam hlídkoví'!Z15</f>
        <v>13</v>
      </c>
      <c r="AC10" s="44">
        <f>'záznam hlídkoví'!AA15</f>
        <v>73</v>
      </c>
      <c r="AD10" s="45">
        <f>'záznam hlídkoví'!AB15</f>
        <v>7</v>
      </c>
      <c r="AE10" s="44">
        <f>'záznam hlídkoví'!AC15</f>
        <v>0</v>
      </c>
      <c r="AF10" s="46">
        <f>'záznam hlídkoví'!AD15</f>
        <v>0</v>
      </c>
      <c r="AG10" s="43">
        <f>'záznam hlídkoví'!AI15</f>
        <v>179</v>
      </c>
      <c r="AH10" s="43">
        <f>'záznam hlídkoví'!AE15</f>
        <v>18</v>
      </c>
      <c r="AI10" s="43">
        <f t="shared" si="0"/>
        <v>37</v>
      </c>
      <c r="AJ10" s="43">
        <f>'záznam hlídkoví'!AJ15</f>
        <v>234</v>
      </c>
      <c r="AK10" s="43">
        <f>'záznam hlídkoví'!AK15</f>
        <v>13</v>
      </c>
      <c r="AL10" s="47"/>
      <c r="AM10" s="48">
        <f>'záznam hlídkoví'!AL15</f>
        <v>13</v>
      </c>
      <c r="AN10" s="48"/>
      <c r="AO10" s="49">
        <f t="shared" si="1"/>
        <v>13</v>
      </c>
      <c r="AP10" s="50">
        <f t="shared" si="2"/>
        <v>13</v>
      </c>
    </row>
    <row r="11" spans="1:42" s="51" customFormat="1" ht="17.25" customHeight="1">
      <c r="A11" s="37"/>
      <c r="B11" s="52">
        <f>'záznam hlídkoví'!A16</f>
        <v>14</v>
      </c>
      <c r="C11" s="53" t="str">
        <f>'záznam hlídkoví'!B16</f>
        <v>pprap.</v>
      </c>
      <c r="D11" s="54" t="str">
        <f>'záznam hlídkoví'!C16</f>
        <v>STŘEDOVÁ Monika</v>
      </c>
      <c r="E11" s="55" t="str">
        <f>'záznam hlídkoví'!D16</f>
        <v>HK</v>
      </c>
      <c r="F11" s="56">
        <f>'záznam hlídkoví'!E16</f>
        <v>4</v>
      </c>
      <c r="G11" s="56">
        <f>'záznam hlídkoví'!F16</f>
        <v>2</v>
      </c>
      <c r="H11" s="56">
        <f>'záznam hlídkoví'!G16</f>
        <v>0</v>
      </c>
      <c r="I11" s="56">
        <f>'záznam hlídkoví'!H16</f>
        <v>5</v>
      </c>
      <c r="J11" s="56">
        <f>'záznam hlídkoví'!I16</f>
        <v>0</v>
      </c>
      <c r="K11" s="56">
        <f>'záznam hlídkoví'!J16</f>
        <v>0</v>
      </c>
      <c r="L11" s="56">
        <f>'záznam hlídkoví'!K16</f>
        <v>0</v>
      </c>
      <c r="M11" s="56">
        <f>'záznam hlídkoví'!L16</f>
        <v>10</v>
      </c>
      <c r="N11" s="56">
        <f>'záznam hlídkoví'!M16</f>
        <v>0</v>
      </c>
      <c r="O11" s="56">
        <f>'záznam hlídkoví'!N16</f>
        <v>10</v>
      </c>
      <c r="P11" s="57">
        <f>'záznam hlídkoví'!AH16</f>
        <v>31</v>
      </c>
      <c r="Q11" s="56">
        <f>'záznam hlídkoví'!O16</f>
        <v>16</v>
      </c>
      <c r="R11" s="56">
        <f>'záznam hlídkoví'!P16</f>
        <v>26</v>
      </c>
      <c r="S11" s="56">
        <f>'záznam hlídkoví'!Q16</f>
        <v>0</v>
      </c>
      <c r="T11" s="58">
        <f>'záznam hlídkoví'!R16</f>
        <v>0</v>
      </c>
      <c r="U11" s="59">
        <f>'záznam hlídkoví'!S16</f>
        <v>0</v>
      </c>
      <c r="V11" s="56">
        <f>'záznam hlídkoví'!T16</f>
        <v>0</v>
      </c>
      <c r="W11" s="56">
        <f>'záznam hlídkoví'!U16</f>
        <v>0</v>
      </c>
      <c r="X11" s="58">
        <f>'záznam hlídkoví'!V16</f>
        <v>0</v>
      </c>
      <c r="Y11" s="59">
        <f>'záznam hlídkoví'!W16</f>
        <v>0</v>
      </c>
      <c r="Z11" s="58">
        <f>'záznam hlídkoví'!X16</f>
        <v>0</v>
      </c>
      <c r="AA11" s="59">
        <f>'záznam hlídkoví'!Y16</f>
        <v>0</v>
      </c>
      <c r="AB11" s="56">
        <f>'záznam hlídkoví'!Z16</f>
        <v>7</v>
      </c>
      <c r="AC11" s="58">
        <f>'záznam hlídkoví'!AA16</f>
        <v>0</v>
      </c>
      <c r="AD11" s="59">
        <f>'záznam hlídkoví'!AB16</f>
        <v>0</v>
      </c>
      <c r="AE11" s="58">
        <f>'záznam hlídkoví'!AC16</f>
        <v>0</v>
      </c>
      <c r="AF11" s="60">
        <f>'záznam hlídkoví'!AD16</f>
        <v>0</v>
      </c>
      <c r="AG11" s="57">
        <f>'záznam hlídkoví'!AI16</f>
        <v>49</v>
      </c>
      <c r="AH11" s="57">
        <f>'záznam hlídkoví'!AE16</f>
        <v>5</v>
      </c>
      <c r="AI11" s="57">
        <f t="shared" si="0"/>
        <v>31</v>
      </c>
      <c r="AJ11" s="57">
        <f>'záznam hlídkoví'!AJ16</f>
        <v>85</v>
      </c>
      <c r="AK11" s="57">
        <f>'záznam hlídkoví'!AK16</f>
        <v>14</v>
      </c>
      <c r="AL11" s="47"/>
      <c r="AM11" s="48">
        <f>'záznam hlídkoví'!AL16</f>
        <v>14</v>
      </c>
      <c r="AN11" s="48"/>
      <c r="AO11" s="49">
        <f t="shared" si="1"/>
        <v>14</v>
      </c>
      <c r="AP11" s="50">
        <f t="shared" si="2"/>
        <v>14</v>
      </c>
    </row>
    <row r="12" spans="1:42" s="51" customFormat="1" ht="17.25" customHeight="1">
      <c r="A12" s="37"/>
      <c r="B12" s="38">
        <f>'záznam hlídkoví'!A17</f>
        <v>9</v>
      </c>
      <c r="C12" s="39" t="str">
        <f>'záznam hlídkoví'!B17</f>
        <v>pprap.</v>
      </c>
      <c r="D12" s="40" t="str">
        <f>'záznam hlídkoví'!C17</f>
        <v>BROŽOVÁ Lenka</v>
      </c>
      <c r="E12" s="41" t="str">
        <f>'záznam hlídkoví'!D17</f>
        <v>PL</v>
      </c>
      <c r="F12" s="42">
        <f>'záznam hlídkoví'!E17</f>
        <v>10</v>
      </c>
      <c r="G12" s="42">
        <f>'záznam hlídkoví'!F17</f>
        <v>9</v>
      </c>
      <c r="H12" s="42">
        <f>'záznam hlídkoví'!G17</f>
        <v>8</v>
      </c>
      <c r="I12" s="42">
        <f>'záznam hlídkoví'!H17</f>
        <v>10</v>
      </c>
      <c r="J12" s="42">
        <f>'záznam hlídkoví'!I17</f>
        <v>8</v>
      </c>
      <c r="K12" s="42">
        <f>'záznam hlídkoví'!J17</f>
        <v>9</v>
      </c>
      <c r="L12" s="42">
        <f>'záznam hlídkoví'!K17</f>
        <v>10</v>
      </c>
      <c r="M12" s="42">
        <f>'záznam hlídkoví'!L17</f>
        <v>10</v>
      </c>
      <c r="N12" s="42">
        <f>'záznam hlídkoví'!M17</f>
        <v>8</v>
      </c>
      <c r="O12" s="42">
        <f>'záznam hlídkoví'!N17</f>
        <v>10</v>
      </c>
      <c r="P12" s="43">
        <f>'záznam hlídkoví'!AH17</f>
        <v>92</v>
      </c>
      <c r="Q12" s="42">
        <f>'záznam hlídkoví'!O17</f>
        <v>27</v>
      </c>
      <c r="R12" s="42">
        <f>'záznam hlídkoví'!P17</f>
        <v>35</v>
      </c>
      <c r="S12" s="42">
        <f>'záznam hlídkoví'!Q17</f>
        <v>47</v>
      </c>
      <c r="T12" s="44">
        <f>'záznam hlídkoví'!R17</f>
        <v>37</v>
      </c>
      <c r="U12" s="45">
        <f>'záznam hlídkoví'!S17</f>
        <v>10</v>
      </c>
      <c r="V12" s="42">
        <f>'záznam hlídkoví'!T17</f>
        <v>5</v>
      </c>
      <c r="W12" s="42">
        <f>'záznam hlídkoví'!U17</f>
        <v>10</v>
      </c>
      <c r="X12" s="44">
        <f>'záznam hlídkoví'!V17</f>
        <v>71</v>
      </c>
      <c r="Y12" s="45">
        <f>'záznam hlídkoví'!W17</f>
        <v>8</v>
      </c>
      <c r="Z12" s="44">
        <f>'záznam hlídkoví'!X17</f>
        <v>32</v>
      </c>
      <c r="AA12" s="45">
        <f>'záznam hlídkoví'!Y17</f>
        <v>8</v>
      </c>
      <c r="AB12" s="42">
        <f>'záznam hlídkoví'!Z17</f>
        <v>20</v>
      </c>
      <c r="AC12" s="44">
        <f>'záznam hlídkoví'!AA17</f>
        <v>87</v>
      </c>
      <c r="AD12" s="45">
        <f>'záznam hlídkoví'!AB17</f>
        <v>8</v>
      </c>
      <c r="AE12" s="44">
        <f>'záznam hlídkoví'!AC17</f>
        <v>84</v>
      </c>
      <c r="AF12" s="46">
        <f>'záznam hlídkoví'!AD17</f>
        <v>7</v>
      </c>
      <c r="AG12" s="43">
        <f>'záznam hlídkoví'!AI17</f>
        <v>496</v>
      </c>
      <c r="AH12" s="43">
        <f>'záznam hlídkoví'!AE17</f>
        <v>78</v>
      </c>
      <c r="AI12" s="43">
        <f t="shared" si="0"/>
        <v>92</v>
      </c>
      <c r="AJ12" s="43">
        <f>'záznam hlídkoví'!AJ17</f>
        <v>666</v>
      </c>
      <c r="AK12" s="43">
        <f>'záznam hlídkoví'!AK17</f>
        <v>1</v>
      </c>
      <c r="AL12" s="47"/>
      <c r="AM12" s="48">
        <f>'záznam hlídkoví'!AL17</f>
        <v>1</v>
      </c>
      <c r="AN12" s="48"/>
      <c r="AO12" s="49">
        <f t="shared" si="1"/>
        <v>1</v>
      </c>
      <c r="AP12" s="50">
        <f t="shared" si="2"/>
        <v>1</v>
      </c>
    </row>
    <row r="13" spans="1:42" s="51" customFormat="1" ht="17.25" customHeight="1">
      <c r="A13" s="37"/>
      <c r="B13" s="52">
        <f>'záznam hlídkoví'!A18</f>
        <v>1</v>
      </c>
      <c r="C13" s="53" t="str">
        <f>'záznam hlídkoví'!B18</f>
        <v>pprap.</v>
      </c>
      <c r="D13" s="54" t="str">
        <f>'záznam hlídkoví'!C18</f>
        <v>PETRIK Jaroslav</v>
      </c>
      <c r="E13" s="55" t="str">
        <f>'záznam hlídkoví'!D18</f>
        <v>PL</v>
      </c>
      <c r="F13" s="56">
        <f>'záznam hlídkoví'!E18</f>
        <v>2</v>
      </c>
      <c r="G13" s="56">
        <f>'záznam hlídkoví'!F18</f>
        <v>5</v>
      </c>
      <c r="H13" s="56">
        <f>'záznam hlídkoví'!G18</f>
        <v>6</v>
      </c>
      <c r="I13" s="56">
        <f>'záznam hlídkoví'!H18</f>
        <v>9</v>
      </c>
      <c r="J13" s="56">
        <f>'záznam hlídkoví'!I18</f>
        <v>2</v>
      </c>
      <c r="K13" s="56">
        <f>'záznam hlídkoví'!J18</f>
        <v>3</v>
      </c>
      <c r="L13" s="56">
        <f>'záznam hlídkoví'!K18</f>
        <v>10</v>
      </c>
      <c r="M13" s="56">
        <f>'záznam hlídkoví'!L18</f>
        <v>10</v>
      </c>
      <c r="N13" s="56">
        <f>'záznam hlídkoví'!M18</f>
        <v>0</v>
      </c>
      <c r="O13" s="56">
        <f>'záznam hlídkoví'!N18</f>
        <v>10</v>
      </c>
      <c r="P13" s="57">
        <f>'záznam hlídkoví'!AH18</f>
        <v>57</v>
      </c>
      <c r="Q13" s="56">
        <f>'záznam hlídkoví'!O18</f>
        <v>22</v>
      </c>
      <c r="R13" s="56">
        <f>'záznam hlídkoví'!P18</f>
        <v>24</v>
      </c>
      <c r="S13" s="56">
        <f>'záznam hlídkoví'!Q18</f>
        <v>0</v>
      </c>
      <c r="T13" s="58">
        <f>'záznam hlídkoví'!R18</f>
        <v>0</v>
      </c>
      <c r="U13" s="59">
        <f>'záznam hlídkoví'!S18</f>
        <v>0</v>
      </c>
      <c r="V13" s="56">
        <f>'záznam hlídkoví'!T18</f>
        <v>0</v>
      </c>
      <c r="W13" s="56">
        <f>'záznam hlídkoví'!U18</f>
        <v>0</v>
      </c>
      <c r="X13" s="58">
        <f>'záznam hlídkoví'!V18</f>
        <v>65</v>
      </c>
      <c r="Y13" s="59">
        <f>'záznam hlídkoví'!W18</f>
        <v>6</v>
      </c>
      <c r="Z13" s="58">
        <f>'záznam hlídkoví'!X18</f>
        <v>30</v>
      </c>
      <c r="AA13" s="59">
        <f>'záznam hlídkoví'!Y18</f>
        <v>8</v>
      </c>
      <c r="AB13" s="56">
        <f>'záznam hlídkoví'!Z18</f>
        <v>17</v>
      </c>
      <c r="AC13" s="58">
        <f>'záznam hlídkoví'!AA18</f>
        <v>75</v>
      </c>
      <c r="AD13" s="59">
        <f>'záznam hlídkoví'!AB18</f>
        <v>7</v>
      </c>
      <c r="AE13" s="58">
        <f>'záznam hlídkoví'!AC18</f>
        <v>85</v>
      </c>
      <c r="AF13" s="60">
        <f>'záznam hlídkoví'!AD18</f>
        <v>8</v>
      </c>
      <c r="AG13" s="57">
        <f>'záznam hlídkoví'!AI18</f>
        <v>347</v>
      </c>
      <c r="AH13" s="57">
        <f>'záznam hlídkoví'!AE18</f>
        <v>6</v>
      </c>
      <c r="AI13" s="57">
        <f t="shared" si="0"/>
        <v>57</v>
      </c>
      <c r="AJ13" s="57">
        <f>'záznam hlídkoví'!AJ18</f>
        <v>410</v>
      </c>
      <c r="AK13" s="57">
        <f>'záznam hlídkoví'!AK18</f>
        <v>10</v>
      </c>
      <c r="AL13" s="47"/>
      <c r="AM13" s="48">
        <f>'záznam hlídkoví'!AL18</f>
        <v>9</v>
      </c>
      <c r="AN13" s="48"/>
      <c r="AO13" s="49">
        <f t="shared" si="1"/>
        <v>9</v>
      </c>
      <c r="AP13" s="50">
        <f t="shared" si="2"/>
        <v>8</v>
      </c>
    </row>
    <row r="14" spans="1:42" s="51" customFormat="1" ht="17.25" customHeight="1">
      <c r="A14" s="37"/>
      <c r="B14" s="38">
        <f>'záznam hlídkoví'!A19</f>
        <v>10</v>
      </c>
      <c r="C14" s="39" t="str">
        <f>'záznam hlídkoví'!B19</f>
        <v>pprap.</v>
      </c>
      <c r="D14" s="40" t="str">
        <f>'záznam hlídkoví'!C19</f>
        <v>MACURA Miroslav</v>
      </c>
      <c r="E14" s="41" t="str">
        <f>'záznam hlídkoví'!D19</f>
        <v>OV</v>
      </c>
      <c r="F14" s="42">
        <f>'záznam hlídkoví'!E19</f>
        <v>7</v>
      </c>
      <c r="G14" s="42">
        <f>'záznam hlídkoví'!F19</f>
        <v>7</v>
      </c>
      <c r="H14" s="42">
        <f>'záznam hlídkoví'!G19</f>
        <v>7</v>
      </c>
      <c r="I14" s="42">
        <f>'záznam hlídkoví'!H19</f>
        <v>10</v>
      </c>
      <c r="J14" s="42">
        <f>'záznam hlídkoví'!I19</f>
        <v>9</v>
      </c>
      <c r="K14" s="42">
        <f>'záznam hlídkoví'!J19</f>
        <v>8</v>
      </c>
      <c r="L14" s="42">
        <f>'záznam hlídkoví'!K19</f>
        <v>7</v>
      </c>
      <c r="M14" s="42">
        <f>'záznam hlídkoví'!L19</f>
        <v>8</v>
      </c>
      <c r="N14" s="42">
        <f>'záznam hlídkoví'!M19</f>
        <v>8</v>
      </c>
      <c r="O14" s="42">
        <f>'záznam hlídkoví'!N19</f>
        <v>10</v>
      </c>
      <c r="P14" s="43">
        <f>'záznam hlídkoví'!AH19</f>
        <v>81</v>
      </c>
      <c r="Q14" s="42">
        <f>'záznam hlídkoví'!O19</f>
        <v>24</v>
      </c>
      <c r="R14" s="42">
        <f>'záznam hlídkoví'!P19</f>
        <v>37</v>
      </c>
      <c r="S14" s="42">
        <f>'záznam hlídkoví'!Q19</f>
        <v>0</v>
      </c>
      <c r="T14" s="44">
        <f>'záznam hlídkoví'!R19</f>
        <v>34</v>
      </c>
      <c r="U14" s="45">
        <f>'záznam hlídkoví'!S19</f>
        <v>10</v>
      </c>
      <c r="V14" s="42">
        <f>'záznam hlídkoví'!T19</f>
        <v>10</v>
      </c>
      <c r="W14" s="42">
        <f>'záznam hlídkoví'!U19</f>
        <v>10</v>
      </c>
      <c r="X14" s="44">
        <f>'záznam hlídkoví'!V19</f>
        <v>55</v>
      </c>
      <c r="Y14" s="45">
        <f>'záznam hlídkoví'!W19</f>
        <v>10</v>
      </c>
      <c r="Z14" s="44">
        <f>'záznam hlídkoví'!X19</f>
        <v>38</v>
      </c>
      <c r="AA14" s="45">
        <f>'záznam hlídkoví'!Y19</f>
        <v>10</v>
      </c>
      <c r="AB14" s="42">
        <f>'záznam hlídkoví'!Z19</f>
        <v>24</v>
      </c>
      <c r="AC14" s="44">
        <f>'záznam hlídkoví'!AA19</f>
        <v>82</v>
      </c>
      <c r="AD14" s="45">
        <f>'záznam hlídkoví'!AB19</f>
        <v>8</v>
      </c>
      <c r="AE14" s="44">
        <f>'záznam hlídkoví'!AC19</f>
        <v>83</v>
      </c>
      <c r="AF14" s="46">
        <f>'záznam hlídkoví'!AD19</f>
        <v>10</v>
      </c>
      <c r="AG14" s="43">
        <f>'záznam hlídkoví'!AI19</f>
        <v>445</v>
      </c>
      <c r="AH14" s="43">
        <f>'záznam hlídkoví'!AE19</f>
        <v>62</v>
      </c>
      <c r="AI14" s="43">
        <f>P14</f>
        <v>81</v>
      </c>
      <c r="AJ14" s="43">
        <f>'záznam hlídkoví'!AJ19</f>
        <v>588</v>
      </c>
      <c r="AK14" s="43">
        <f>'záznam hlídkoví'!AK19</f>
        <v>3</v>
      </c>
      <c r="AL14" s="47"/>
      <c r="AM14" s="48">
        <f>'záznam hlídkoví'!AL19</f>
        <v>3</v>
      </c>
      <c r="AN14" s="48"/>
      <c r="AO14" s="49">
        <f>(AK14+AP14)/2</f>
        <v>3</v>
      </c>
      <c r="AP14" s="50">
        <f>RANK(AG14,AG$4:AG$17)</f>
        <v>3</v>
      </c>
    </row>
    <row r="15" spans="1:42" s="51" customFormat="1" ht="17.25" customHeight="1">
      <c r="A15" s="37"/>
      <c r="B15" s="52">
        <f>'záznam hlídkoví'!A20</f>
        <v>13</v>
      </c>
      <c r="C15" s="53" t="str">
        <f>'záznam hlídkoví'!B20</f>
        <v>prap.</v>
      </c>
      <c r="D15" s="54" t="str">
        <f>'záznam hlídkoví'!C20</f>
        <v>VALOŠEK Jiří</v>
      </c>
      <c r="E15" s="55" t="str">
        <f>'záznam hlídkoví'!D20</f>
        <v>OV</v>
      </c>
      <c r="F15" s="56">
        <f>'záznam hlídkoví'!E20</f>
        <v>9</v>
      </c>
      <c r="G15" s="56">
        <f>'záznam hlídkoví'!F20</f>
        <v>10</v>
      </c>
      <c r="H15" s="56">
        <f>'záznam hlídkoví'!G20</f>
        <v>10</v>
      </c>
      <c r="I15" s="56">
        <f>'záznam hlídkoví'!H20</f>
        <v>10</v>
      </c>
      <c r="J15" s="56">
        <f>'záznam hlídkoví'!I20</f>
        <v>9</v>
      </c>
      <c r="K15" s="56">
        <f>'záznam hlídkoví'!J20</f>
        <v>10</v>
      </c>
      <c r="L15" s="56">
        <f>'záznam hlídkoví'!K20</f>
        <v>7</v>
      </c>
      <c r="M15" s="56">
        <f>'záznam hlídkoví'!L20</f>
        <v>10</v>
      </c>
      <c r="N15" s="56">
        <f>'záznam hlídkoví'!M20</f>
        <v>8</v>
      </c>
      <c r="O15" s="56">
        <f>'záznam hlídkoví'!N20</f>
        <v>10</v>
      </c>
      <c r="P15" s="57">
        <f>'záznam hlídkoví'!AH20</f>
        <v>93</v>
      </c>
      <c r="Q15" s="56">
        <f>'záznam hlídkoví'!O20</f>
        <v>24</v>
      </c>
      <c r="R15" s="56">
        <f>'záznam hlídkoví'!P20</f>
        <v>31</v>
      </c>
      <c r="S15" s="56">
        <f>'záznam hlídkoví'!Q20</f>
        <v>46</v>
      </c>
      <c r="T15" s="58">
        <f>'záznam hlídkoví'!R20</f>
        <v>40</v>
      </c>
      <c r="U15" s="59">
        <f>'záznam hlídkoví'!S20</f>
        <v>9</v>
      </c>
      <c r="V15" s="56">
        <f>'záznam hlídkoví'!T20</f>
        <v>10</v>
      </c>
      <c r="W15" s="56">
        <f>'záznam hlídkoví'!U20</f>
        <v>9</v>
      </c>
      <c r="X15" s="58">
        <f>'záznam hlídkoví'!V20</f>
        <v>59</v>
      </c>
      <c r="Y15" s="59">
        <f>'záznam hlídkoví'!W20</f>
        <v>0</v>
      </c>
      <c r="Z15" s="58">
        <f>'záznam hlídkoví'!X20</f>
        <v>38</v>
      </c>
      <c r="AA15" s="59">
        <f>'záznam hlídkoví'!Y20</f>
        <v>0</v>
      </c>
      <c r="AB15" s="56">
        <f>'záznam hlídkoví'!Z20</f>
        <v>29</v>
      </c>
      <c r="AC15" s="58">
        <f>'záznam hlídkoví'!AA20</f>
        <v>88</v>
      </c>
      <c r="AD15" s="59">
        <f>'záznam hlídkoví'!AB20</f>
        <v>0</v>
      </c>
      <c r="AE15" s="58">
        <f>'záznam hlídkoví'!AC20</f>
        <v>86</v>
      </c>
      <c r="AF15" s="60">
        <f>'záznam hlídkoví'!AD20</f>
        <v>8</v>
      </c>
      <c r="AG15" s="57">
        <f>'záznam hlídkoví'!AI20</f>
        <v>477</v>
      </c>
      <c r="AH15" s="57">
        <f>'záznam hlídkoví'!AE20</f>
        <v>90</v>
      </c>
      <c r="AI15" s="57">
        <f>P15</f>
        <v>93</v>
      </c>
      <c r="AJ15" s="57">
        <f>'záznam hlídkoví'!AJ20</f>
        <v>660</v>
      </c>
      <c r="AK15" s="57">
        <f>'záznam hlídkoví'!AK20</f>
        <v>2</v>
      </c>
      <c r="AL15" s="47"/>
      <c r="AM15" s="48">
        <f>'záznam hlídkoví'!AL20</f>
        <v>2</v>
      </c>
      <c r="AN15" s="48"/>
      <c r="AO15" s="49">
        <f>(AK15+AP15)/2</f>
        <v>2</v>
      </c>
      <c r="AP15" s="50">
        <f>RANK(AG15,AG$4:AG$17)</f>
        <v>2</v>
      </c>
    </row>
    <row r="16" spans="1:42" s="51" customFormat="1" ht="17.25" customHeight="1">
      <c r="A16" s="37"/>
      <c r="B16" s="38">
        <f>'záznam hlídkoví'!A21</f>
        <v>6</v>
      </c>
      <c r="C16" s="39" t="str">
        <f>'záznam hlídkoví'!B21</f>
        <v>ppor.</v>
      </c>
      <c r="D16" s="40" t="str">
        <f>'záznam hlídkoví'!C21</f>
        <v>KLIMENT Jaroslav</v>
      </c>
      <c r="E16" s="41" t="str">
        <f>'záznam hlídkoví'!D21</f>
        <v>PV</v>
      </c>
      <c r="F16" s="42">
        <f>'záznam hlídkoví'!E21</f>
        <v>0</v>
      </c>
      <c r="G16" s="42">
        <f>'záznam hlídkoví'!F21</f>
        <v>6</v>
      </c>
      <c r="H16" s="42">
        <f>'záznam hlídkoví'!G21</f>
        <v>4</v>
      </c>
      <c r="I16" s="42">
        <f>'záznam hlídkoví'!H21</f>
        <v>5</v>
      </c>
      <c r="J16" s="42">
        <f>'záznam hlídkoví'!I21</f>
        <v>0</v>
      </c>
      <c r="K16" s="42">
        <f>'záznam hlídkoví'!J21</f>
        <v>5</v>
      </c>
      <c r="L16" s="42">
        <f>'záznam hlídkoví'!K21</f>
        <v>10</v>
      </c>
      <c r="M16" s="42">
        <f>'záznam hlídkoví'!L21</f>
        <v>8</v>
      </c>
      <c r="N16" s="42">
        <f>'záznam hlídkoví'!M21</f>
        <v>8</v>
      </c>
      <c r="O16" s="42">
        <f>'záznam hlídkoví'!N21</f>
        <v>10</v>
      </c>
      <c r="P16" s="43">
        <f>'záznam hlídkoví'!AH21</f>
        <v>56</v>
      </c>
      <c r="Q16" s="42">
        <f>'záznam hlídkoví'!O21</f>
        <v>23</v>
      </c>
      <c r="R16" s="42">
        <f>'záznam hlídkoví'!P21</f>
        <v>25</v>
      </c>
      <c r="S16" s="42">
        <f>'záznam hlídkoví'!Q21</f>
        <v>48</v>
      </c>
      <c r="T16" s="44">
        <f>'záznam hlídkoví'!R21</f>
        <v>31</v>
      </c>
      <c r="U16" s="45">
        <f>'záznam hlídkoví'!S21</f>
        <v>10</v>
      </c>
      <c r="V16" s="42">
        <f>'záznam hlídkoví'!T21</f>
        <v>3</v>
      </c>
      <c r="W16" s="42">
        <f>'záznam hlídkoví'!U21</f>
        <v>7</v>
      </c>
      <c r="X16" s="44">
        <f>'záznam hlídkoví'!V21</f>
        <v>0</v>
      </c>
      <c r="Y16" s="45">
        <f>'záznam hlídkoví'!W21</f>
        <v>0</v>
      </c>
      <c r="Z16" s="44">
        <f>'záznam hlídkoví'!X21</f>
        <v>30</v>
      </c>
      <c r="AA16" s="45">
        <f>'záznam hlídkoví'!Y21</f>
        <v>8</v>
      </c>
      <c r="AB16" s="42">
        <f>'záznam hlídkoví'!Z21</f>
        <v>51</v>
      </c>
      <c r="AC16" s="44">
        <f>'záznam hlídkoví'!AA21</f>
        <v>0</v>
      </c>
      <c r="AD16" s="45">
        <f>'záznam hlídkoví'!AB21</f>
        <v>0</v>
      </c>
      <c r="AE16" s="44">
        <f>'záznam hlídkoví'!AC21</f>
        <v>0</v>
      </c>
      <c r="AF16" s="46">
        <f>'záznam hlídkoví'!AD21</f>
        <v>0</v>
      </c>
      <c r="AG16" s="43">
        <f>'záznam hlídkoví'!AI21</f>
        <v>236</v>
      </c>
      <c r="AH16" s="43">
        <f>'záznam hlídkoví'!AE21</f>
        <v>67</v>
      </c>
      <c r="AI16" s="43">
        <f>P16</f>
        <v>56</v>
      </c>
      <c r="AJ16" s="43">
        <f>'záznam hlídkoví'!AJ21</f>
        <v>359</v>
      </c>
      <c r="AK16" s="43">
        <f>'záznam hlídkoví'!AK21</f>
        <v>12</v>
      </c>
      <c r="AL16" s="47"/>
      <c r="AM16" s="48">
        <f>'záznam hlídkoví'!AL21</f>
        <v>12</v>
      </c>
      <c r="AN16" s="48"/>
      <c r="AO16" s="49">
        <f>(AK16+AP16)/2</f>
        <v>12</v>
      </c>
      <c r="AP16" s="50">
        <f>RANK(AG16,AG$4:AG$17)</f>
        <v>12</v>
      </c>
    </row>
    <row r="17" spans="1:42" s="71" customFormat="1" ht="17.25" customHeight="1">
      <c r="A17" s="37"/>
      <c r="B17" s="52">
        <f>'záznam hlídkoví'!A22</f>
        <v>7</v>
      </c>
      <c r="C17" s="53" t="str">
        <f>'záznam hlídkoví'!B22</f>
        <v>pprap.</v>
      </c>
      <c r="D17" s="54" t="str">
        <f>'záznam hlídkoví'!C22</f>
        <v>KRUPKA Karel</v>
      </c>
      <c r="E17" s="55" t="str">
        <f>'záznam hlídkoví'!D22</f>
        <v>PV</v>
      </c>
      <c r="F17" s="56">
        <f>'záznam hlídkoví'!E22</f>
        <v>6</v>
      </c>
      <c r="G17" s="56">
        <f>'záznam hlídkoví'!F22</f>
        <v>6</v>
      </c>
      <c r="H17" s="56">
        <f>'záznam hlídkoví'!G22</f>
        <v>7</v>
      </c>
      <c r="I17" s="56">
        <f>'záznam hlídkoví'!H22</f>
        <v>9</v>
      </c>
      <c r="J17" s="56">
        <f>'záznam hlídkoví'!I22</f>
        <v>3</v>
      </c>
      <c r="K17" s="56">
        <f>'záznam hlídkoví'!J22</f>
        <v>7</v>
      </c>
      <c r="L17" s="56">
        <f>'záznam hlídkoví'!K22</f>
        <v>10</v>
      </c>
      <c r="M17" s="56">
        <f>'záznam hlídkoví'!L22</f>
        <v>10</v>
      </c>
      <c r="N17" s="56">
        <f>'záznam hlídkoví'!M22</f>
        <v>0</v>
      </c>
      <c r="O17" s="56">
        <f>'záznam hlídkoví'!N22</f>
        <v>10</v>
      </c>
      <c r="P17" s="57">
        <f>'záznam hlídkoví'!AH22</f>
        <v>68</v>
      </c>
      <c r="Q17" s="56">
        <f>'záznam hlídkoví'!O22</f>
        <v>23</v>
      </c>
      <c r="R17" s="56">
        <f>'záznam hlídkoví'!P22</f>
        <v>14</v>
      </c>
      <c r="S17" s="56">
        <f>'záznam hlídkoví'!Q22</f>
        <v>0</v>
      </c>
      <c r="T17" s="58">
        <f>'záznam hlídkoví'!R22</f>
        <v>23</v>
      </c>
      <c r="U17" s="59">
        <f>'záznam hlídkoví'!S22</f>
        <v>0</v>
      </c>
      <c r="V17" s="56">
        <f>'záznam hlídkoví'!T22</f>
        <v>9</v>
      </c>
      <c r="W17" s="56">
        <f>'záznam hlídkoví'!U22</f>
        <v>7</v>
      </c>
      <c r="X17" s="58">
        <f>'záznam hlídkoví'!V22</f>
        <v>75</v>
      </c>
      <c r="Y17" s="59">
        <f>'záznam hlídkoví'!W22</f>
        <v>0</v>
      </c>
      <c r="Z17" s="58">
        <f>'záznam hlídkoví'!X22</f>
        <v>27</v>
      </c>
      <c r="AA17" s="59">
        <f>'záznam hlídkoví'!Y22</f>
        <v>0</v>
      </c>
      <c r="AB17" s="56">
        <f>'záznam hlídkoví'!Z22</f>
        <v>23</v>
      </c>
      <c r="AC17" s="58">
        <f>'záznam hlídkoví'!AA22</f>
        <v>77</v>
      </c>
      <c r="AD17" s="59">
        <f>'záznam hlídkoví'!AB22</f>
        <v>0</v>
      </c>
      <c r="AE17" s="58">
        <f>'záznam hlídkoví'!AC22</f>
        <v>81</v>
      </c>
      <c r="AF17" s="60">
        <f>'záznam hlídkoví'!AD22</f>
        <v>4</v>
      </c>
      <c r="AG17" s="57">
        <f>'záznam hlídkoví'!AI22</f>
        <v>363</v>
      </c>
      <c r="AH17" s="57">
        <f>'záznam hlídkoví'!AE22</f>
        <v>6</v>
      </c>
      <c r="AI17" s="57">
        <f>P17</f>
        <v>68</v>
      </c>
      <c r="AJ17" s="57">
        <f>'záznam hlídkoví'!AJ22</f>
        <v>437</v>
      </c>
      <c r="AK17" s="57">
        <f>'záznam hlídkoví'!AK22</f>
        <v>9</v>
      </c>
      <c r="AL17" s="47"/>
      <c r="AM17" s="68">
        <f>'záznam hlídkoví'!AL22</f>
        <v>8</v>
      </c>
      <c r="AN17" s="68"/>
      <c r="AO17" s="69">
        <f>(AK17+AP17)/2</f>
        <v>8</v>
      </c>
      <c r="AP17" s="70">
        <f>RANK(AG17,AG$4:AG$17)</f>
        <v>7</v>
      </c>
    </row>
    <row r="18" spans="1:256" s="71" customFormat="1" ht="2.25" customHeight="1">
      <c r="A18" s="72"/>
      <c r="B18" s="73"/>
      <c r="C18" s="73"/>
      <c r="D18" s="73"/>
      <c r="E18" s="74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5"/>
      <c r="AC18" s="75"/>
      <c r="AD18" s="75"/>
      <c r="AE18" s="75"/>
      <c r="AF18" s="75"/>
      <c r="AG18" s="76"/>
      <c r="AH18" s="76"/>
      <c r="AI18" s="76"/>
      <c r="AJ18" s="76"/>
      <c r="AK18" s="76"/>
      <c r="AL18" s="77"/>
      <c r="AM18" s="78"/>
      <c r="AN18" s="78"/>
      <c r="AO18" s="78"/>
      <c r="AP18" s="78"/>
      <c r="AQ18" s="79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69"/>
      <c r="BO18" s="69"/>
      <c r="BP18" s="69"/>
      <c r="BQ18" s="69"/>
      <c r="BR18" s="69"/>
      <c r="BS18" s="80"/>
      <c r="BT18" s="80"/>
      <c r="BU18" s="80"/>
      <c r="BV18" s="80"/>
      <c r="BW18" s="80"/>
      <c r="BX18" s="80"/>
      <c r="BY18" s="78"/>
      <c r="BZ18" s="78"/>
      <c r="CA18" s="78"/>
      <c r="CB18" s="78"/>
      <c r="CC18" s="79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69"/>
      <c r="DA18" s="69"/>
      <c r="DB18" s="69"/>
      <c r="DC18" s="69"/>
      <c r="DD18" s="69"/>
      <c r="DE18" s="80"/>
      <c r="DF18" s="80"/>
      <c r="DG18" s="80"/>
      <c r="DH18" s="80"/>
      <c r="DI18" s="80"/>
      <c r="DJ18" s="80"/>
      <c r="DK18" s="78"/>
      <c r="DL18" s="78"/>
      <c r="DM18" s="78"/>
      <c r="DN18" s="78"/>
      <c r="DO18" s="79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69"/>
      <c r="EM18" s="69"/>
      <c r="EN18" s="69"/>
      <c r="EO18" s="69"/>
      <c r="EP18" s="69"/>
      <c r="EQ18" s="80"/>
      <c r="ER18" s="80"/>
      <c r="ES18" s="80"/>
      <c r="ET18" s="80"/>
      <c r="EU18" s="80"/>
      <c r="EV18" s="80"/>
      <c r="EW18" s="78"/>
      <c r="EX18" s="78"/>
      <c r="EY18" s="78"/>
      <c r="EZ18" s="78"/>
      <c r="FA18" s="79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69"/>
      <c r="FY18" s="69"/>
      <c r="FZ18" s="69"/>
      <c r="GA18" s="69"/>
      <c r="GB18" s="69"/>
      <c r="GC18" s="80"/>
      <c r="GD18" s="80"/>
      <c r="GE18" s="80"/>
      <c r="GF18" s="80"/>
      <c r="GG18" s="80"/>
      <c r="GH18" s="80"/>
      <c r="GI18" s="78"/>
      <c r="GJ18" s="78"/>
      <c r="GK18" s="78"/>
      <c r="GL18" s="78"/>
      <c r="GM18" s="79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69"/>
      <c r="HK18" s="69"/>
      <c r="HL18" s="69"/>
      <c r="HM18" s="69"/>
      <c r="HN18" s="69"/>
      <c r="HO18" s="80"/>
      <c r="HP18" s="80"/>
      <c r="HQ18" s="80"/>
      <c r="HR18" s="80"/>
      <c r="HS18" s="80"/>
      <c r="HT18" s="80"/>
      <c r="HU18" s="78"/>
      <c r="HV18" s="78"/>
      <c r="HW18" s="78"/>
      <c r="HX18" s="78"/>
      <c r="HY18" s="79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69"/>
    </row>
    <row r="19" spans="1:256" s="71" customFormat="1" ht="2.25" customHeight="1">
      <c r="A19" s="81"/>
      <c r="B19" s="82"/>
      <c r="C19" s="82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4"/>
      <c r="AC19" s="84"/>
      <c r="AD19" s="84"/>
      <c r="AE19" s="84"/>
      <c r="AF19" s="84"/>
      <c r="AG19" s="85"/>
      <c r="AH19" s="85"/>
      <c r="AI19" s="85"/>
      <c r="AJ19" s="85"/>
      <c r="AK19" s="85"/>
      <c r="AL19" s="86"/>
      <c r="AM19" s="78"/>
      <c r="AN19" s="78"/>
      <c r="AO19" s="78"/>
      <c r="AP19" s="78"/>
      <c r="AQ19" s="79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69"/>
      <c r="BO19" s="69"/>
      <c r="BP19" s="69"/>
      <c r="BQ19" s="69"/>
      <c r="BR19" s="69"/>
      <c r="BS19" s="80"/>
      <c r="BT19" s="80"/>
      <c r="BU19" s="80"/>
      <c r="BV19" s="80"/>
      <c r="BW19" s="80"/>
      <c r="BX19" s="87"/>
      <c r="BY19" s="88"/>
      <c r="BZ19" s="78"/>
      <c r="CA19" s="78"/>
      <c r="CB19" s="78"/>
      <c r="CC19" s="79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69"/>
      <c r="DA19" s="69"/>
      <c r="DB19" s="69"/>
      <c r="DC19" s="69"/>
      <c r="DD19" s="69"/>
      <c r="DE19" s="80"/>
      <c r="DF19" s="80"/>
      <c r="DG19" s="80"/>
      <c r="DH19" s="80"/>
      <c r="DI19" s="80"/>
      <c r="DJ19" s="87"/>
      <c r="DK19" s="88"/>
      <c r="DL19" s="78"/>
      <c r="DM19" s="78"/>
      <c r="DN19" s="78"/>
      <c r="DO19" s="79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69"/>
      <c r="EM19" s="69"/>
      <c r="EN19" s="69"/>
      <c r="EO19" s="69"/>
      <c r="EP19" s="69"/>
      <c r="EQ19" s="80"/>
      <c r="ER19" s="80"/>
      <c r="ES19" s="80"/>
      <c r="ET19" s="80"/>
      <c r="EU19" s="80"/>
      <c r="EV19" s="87"/>
      <c r="EW19" s="88"/>
      <c r="EX19" s="78"/>
      <c r="EY19" s="78"/>
      <c r="EZ19" s="78"/>
      <c r="FA19" s="79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69"/>
      <c r="FY19" s="69"/>
      <c r="FZ19" s="69"/>
      <c r="GA19" s="69"/>
      <c r="GB19" s="69"/>
      <c r="GC19" s="80"/>
      <c r="GD19" s="80"/>
      <c r="GE19" s="80"/>
      <c r="GF19" s="80"/>
      <c r="GG19" s="80"/>
      <c r="GH19" s="87"/>
      <c r="GI19" s="88"/>
      <c r="GJ19" s="78"/>
      <c r="GK19" s="78"/>
      <c r="GL19" s="78"/>
      <c r="GM19" s="79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69"/>
      <c r="HK19" s="69"/>
      <c r="HL19" s="69"/>
      <c r="HM19" s="69"/>
      <c r="HN19" s="69"/>
      <c r="HO19" s="80"/>
      <c r="HP19" s="80"/>
      <c r="HQ19" s="80"/>
      <c r="HR19" s="80"/>
      <c r="HS19" s="80"/>
      <c r="HT19" s="87"/>
      <c r="HU19" s="88"/>
      <c r="HV19" s="78"/>
      <c r="HW19" s="78"/>
      <c r="HX19" s="78"/>
      <c r="HY19" s="79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69"/>
    </row>
    <row r="20" spans="1:42" s="25" customFormat="1" ht="109.5" customHeight="1">
      <c r="A20" s="17"/>
      <c r="B20" s="411" t="str">
        <f>'záznam pátrací'!A7</f>
        <v>startovní číslo</v>
      </c>
      <c r="C20" s="414" t="s">
        <v>56</v>
      </c>
      <c r="D20" s="415"/>
      <c r="E20" s="411" t="str">
        <f>'záznam pátrací'!D7</f>
        <v>součást</v>
      </c>
      <c r="F20" s="18" t="str">
        <f>'záznam pátrací'!E7</f>
        <v>Přivolání psa s předsednutím a následným přisednutím k noze</v>
      </c>
      <c r="G20" s="18" t="str">
        <f>'záznam pátrací'!F7</f>
        <v>Chůze psa u nohy psovoda, obraty za pochodu a na místě</v>
      </c>
      <c r="H20" s="18" t="str">
        <f>'záznam pátrací'!G7</f>
        <v>Cviky sedni, lehni, vstaň - vzdálenost 25m, povel + posunek</v>
      </c>
      <c r="I20" s="18" t="str">
        <f>'záznam pátrací'!H7</f>
        <v>Odložení psa za pochodu vstoje</v>
      </c>
      <c r="J20" s="18" t="str">
        <f>'záznam pátrací'!I7</f>
        <v>Vysílání psa vpřed - vzdálenost 50m</v>
      </c>
      <c r="K20" s="18" t="str">
        <f>'záznam pátrací'!J7</f>
        <v>Aport volný, činka 2kg cizí</v>
      </c>
      <c r="L20" s="18" t="str">
        <f>'záznam pátrací'!K7</f>
        <v>Štěkání na povel - 1m před psovodem</v>
      </c>
      <c r="M20" s="18" t="str">
        <f>'záznam pátrací'!L7</f>
        <v>Odložení psa vleže - dlouhodobé, psovod v úkrytu</v>
      </c>
      <c r="N20" s="18" t="str">
        <f>'záznam pátrací'!M7</f>
        <v>Chůze po žebříku a kladině 2m vysoké, oba směry</v>
      </c>
      <c r="O20" s="18" t="str">
        <f>'záznam pátrací'!N7</f>
        <v>Reakce na střelbu</v>
      </c>
      <c r="P20" s="19" t="str">
        <f>'záznam pátrací'!AF7</f>
        <v>Poslušnost </v>
      </c>
      <c r="Q20" s="89" t="str">
        <f>'záznam pátrací'!Y7</f>
        <v>Cizí stopa v různorodém terénu- 5 hod., 3 lomy, 3 předměty, 800m</v>
      </c>
      <c r="R20" s="89" t="str">
        <f>'záznam pátrací'!Z7</f>
        <v>Cizí stopa ve frekvenci - 30min;  2 lomy, 1-2 přechody, 2 předměty, 300m</v>
      </c>
      <c r="S20" s="89" t="str">
        <f>'záznam pátrací'!AA7</f>
        <v>Cizí stopa v terénu praktického charakteru </v>
      </c>
      <c r="T20" s="89" t="str">
        <f>'záznam pátrací'!AB7</f>
        <v>Vyhledání nábojnic - 5ks, prostor 10x10m</v>
      </c>
      <c r="U20" s="90" t="str">
        <f>'záznam pátrací'!AC7</f>
        <v>Cizí stopa v terénu s vyhledáním nášlapu - 3hod; 3 lomy, 3 předměty</v>
      </c>
      <c r="V20" s="23" t="str">
        <f>'záznam pátrací'!AG7</f>
        <v>Pachové práce </v>
      </c>
      <c r="W20" s="21" t="str">
        <f>'záznam pátrací'!O7</f>
        <v>Průzkum terénu za účelem nalezení lehkých předmětů</v>
      </c>
      <c r="X20" s="18" t="str">
        <f>'záznam pátrací'!P7</f>
        <v>Průzkum terénu za účelem vyštěkání ukryté osoby</v>
      </c>
      <c r="Y20" s="20" t="str">
        <f>'záznam pátrací'!Q7</f>
        <v>Osobní obrana psovoda</v>
      </c>
      <c r="Z20" s="21" t="str">
        <f>'záznam pátrací'!R7</f>
        <v>pouštění</v>
      </c>
      <c r="AA20" s="18" t="str">
        <f>'záznam pátrací'!S7</f>
        <v>Hlídání při osobní prohlídce</v>
      </c>
      <c r="AB20" s="18" t="str">
        <f>'záznam pátrací'!T7</f>
        <v>Doprovod zadržené osoby (zadní, bez náhubku, bez vodítka) </v>
      </c>
      <c r="AC20" s="20" t="str">
        <f>'záznam pátrací'!U7</f>
        <v>Hladké zadržení </v>
      </c>
      <c r="AD20" s="21" t="str">
        <f>'záznam pátrací'!V7</f>
        <v>pouštění</v>
      </c>
      <c r="AE20" s="20" t="str">
        <f>'záznam pátrací'!W7</f>
        <v>Zadržení s protiútokem </v>
      </c>
      <c r="AF20" s="21" t="str">
        <f>'záznam pátrací'!X7</f>
        <v>pouštění</v>
      </c>
      <c r="AG20" s="23" t="str">
        <f>'záznam pátrací'!AE7</f>
        <v>Obrana </v>
      </c>
      <c r="AH20" s="23" t="str">
        <f aca="true" t="shared" si="3" ref="AH20:AH30">V20</f>
        <v>Pachové práce </v>
      </c>
      <c r="AI20" s="23" t="str">
        <f aca="true" t="shared" si="4" ref="AI20:AI35">P20</f>
        <v>Poslušnost </v>
      </c>
      <c r="AJ20" s="23" t="str">
        <f>'záznam pátrací'!AH7</f>
        <v>Body celkem</v>
      </c>
      <c r="AK20" s="23" t="str">
        <f>'záznam pátrací'!AI7</f>
        <v>Pořadí</v>
      </c>
      <c r="AL20" s="24"/>
      <c r="AM20" s="91"/>
      <c r="AN20" s="49"/>
      <c r="AO20" s="49"/>
      <c r="AP20" s="49"/>
    </row>
    <row r="21" spans="1:42" s="105" customFormat="1" ht="28.5" customHeight="1">
      <c r="A21" s="92"/>
      <c r="B21" s="412"/>
      <c r="C21" s="27" t="str">
        <f>'záznam pátrací'!B8</f>
        <v>hodn. </v>
      </c>
      <c r="D21" s="28" t="str">
        <f>'záznam pátrací'!C8</f>
        <v> příjmení</v>
      </c>
      <c r="E21" s="413"/>
      <c r="F21" s="93">
        <f>'záznam pátrací'!E8</f>
        <v>10</v>
      </c>
      <c r="G21" s="93">
        <f>'záznam pátrací'!F8</f>
        <v>10</v>
      </c>
      <c r="H21" s="93">
        <f>'záznam pátrací'!G8</f>
        <v>10</v>
      </c>
      <c r="I21" s="93">
        <f>'záznam pátrací'!H8</f>
        <v>10</v>
      </c>
      <c r="J21" s="93">
        <f>'záznam pátrací'!I8</f>
        <v>10</v>
      </c>
      <c r="K21" s="93">
        <f>'záznam pátrací'!J8</f>
        <v>10</v>
      </c>
      <c r="L21" s="93">
        <f>'záznam pátrací'!K8</f>
        <v>10</v>
      </c>
      <c r="M21" s="93">
        <f>'záznam pátrací'!L8</f>
        <v>10</v>
      </c>
      <c r="N21" s="93">
        <f>'záznam pátrací'!M8</f>
        <v>10</v>
      </c>
      <c r="O21" s="93">
        <f>'záznam pátrací'!N8</f>
        <v>10</v>
      </c>
      <c r="P21" s="94">
        <f>'záznam pátrací'!AF8</f>
        <v>100</v>
      </c>
      <c r="Q21" s="95">
        <f>'záznam pátrací'!Y8</f>
        <v>100</v>
      </c>
      <c r="R21" s="95">
        <f>'záznam pátrací'!Z8</f>
        <v>100</v>
      </c>
      <c r="S21" s="95">
        <f>'záznam pátrací'!AA8</f>
        <v>100</v>
      </c>
      <c r="T21" s="96">
        <f>'záznam pátrací'!AB8</f>
        <v>50</v>
      </c>
      <c r="U21" s="97" t="str">
        <f>'záznam pátrací'!AC8</f>
        <v>50 + 100</v>
      </c>
      <c r="V21" s="98">
        <f>'záznam pátrací'!AG8</f>
        <v>500</v>
      </c>
      <c r="W21" s="99" t="str">
        <f>'záznam pátrací'!O8</f>
        <v>10 + 30</v>
      </c>
      <c r="X21" s="95" t="str">
        <f>'záznam pátrací'!P8</f>
        <v>10 + 20</v>
      </c>
      <c r="Y21" s="100">
        <f>'záznam pátrací'!Q8</f>
        <v>25</v>
      </c>
      <c r="Z21" s="99">
        <f>'záznam pátrací'!R8</f>
        <v>5</v>
      </c>
      <c r="AA21" s="95">
        <f>'záznam pátrací'!S8</f>
        <v>5</v>
      </c>
      <c r="AB21" s="95">
        <f>'záznam pátrací'!T8</f>
        <v>5</v>
      </c>
      <c r="AC21" s="100">
        <f>'záznam pátrací'!U8</f>
        <v>35</v>
      </c>
      <c r="AD21" s="99">
        <f>'záznam pátrací'!V8</f>
        <v>5</v>
      </c>
      <c r="AE21" s="100">
        <f>'záznam pátrací'!W8</f>
        <v>45</v>
      </c>
      <c r="AF21" s="99">
        <f>'záznam pátrací'!X8</f>
        <v>5</v>
      </c>
      <c r="AG21" s="98">
        <f>'záznam pátrací'!AE8</f>
        <v>200</v>
      </c>
      <c r="AH21" s="98">
        <f t="shared" si="3"/>
        <v>500</v>
      </c>
      <c r="AI21" s="98">
        <f t="shared" si="4"/>
        <v>100</v>
      </c>
      <c r="AJ21" s="98">
        <f>'záznam pátrací'!AH8</f>
        <v>800</v>
      </c>
      <c r="AK21" s="98">
        <f>'záznam pátrací'!AI8</f>
        <v>0</v>
      </c>
      <c r="AL21" s="101"/>
      <c r="AM21" s="102"/>
      <c r="AN21" s="103"/>
      <c r="AO21" s="103"/>
      <c r="AP21" s="104"/>
    </row>
    <row r="22" spans="1:39" s="117" customFormat="1" ht="17.25" customHeight="1">
      <c r="A22" s="81"/>
      <c r="B22" s="106">
        <f>'záznam pátrací'!A9</f>
        <v>12</v>
      </c>
      <c r="C22" s="107" t="str">
        <f>'záznam pátrací'!B9</f>
        <v>npor.</v>
      </c>
      <c r="D22" s="108" t="str">
        <f>'záznam pátrací'!C9</f>
        <v>CHYTRA Pavel</v>
      </c>
      <c r="E22" s="109" t="str">
        <f>'záznam pátrací'!D9</f>
        <v>CB</v>
      </c>
      <c r="F22" s="110">
        <f>'záznam pátrací'!E9</f>
        <v>7</v>
      </c>
      <c r="G22" s="110">
        <f>'záznam pátrací'!F9</f>
        <v>6</v>
      </c>
      <c r="H22" s="110">
        <f>'záznam pátrací'!G9</f>
        <v>3</v>
      </c>
      <c r="I22" s="110">
        <f>'záznam pátrací'!H9</f>
        <v>8</v>
      </c>
      <c r="J22" s="110">
        <f>'záznam pátrací'!I9</f>
        <v>0</v>
      </c>
      <c r="K22" s="110">
        <f>'záznam pátrací'!J9</f>
        <v>10</v>
      </c>
      <c r="L22" s="110">
        <f>'záznam pátrací'!K9</f>
        <v>0</v>
      </c>
      <c r="M22" s="110">
        <f>'záznam pátrací'!L9</f>
        <v>0</v>
      </c>
      <c r="N22" s="110">
        <f>'záznam pátrací'!M9</f>
        <v>0</v>
      </c>
      <c r="O22" s="110">
        <f>'záznam pátrací'!N9</f>
        <v>10</v>
      </c>
      <c r="P22" s="111">
        <f>'záznam pátrací'!AF9</f>
        <v>44</v>
      </c>
      <c r="Q22" s="110">
        <f>'záznam pátrací'!Y9</f>
        <v>0</v>
      </c>
      <c r="R22" s="110">
        <f>'záznam pátrací'!Z9</f>
        <v>32</v>
      </c>
      <c r="S22" s="110">
        <f>'záznam pátrací'!AA9</f>
        <v>100</v>
      </c>
      <c r="T22" s="110">
        <f>'záznam pátrací'!AB9</f>
        <v>10</v>
      </c>
      <c r="U22" s="112">
        <f>'záznam pátrací'!AC9</f>
        <v>103</v>
      </c>
      <c r="V22" s="113">
        <f>'záznam pátrací'!AG9</f>
        <v>245</v>
      </c>
      <c r="W22" s="114">
        <f>'záznam pátrací'!O9</f>
        <v>28</v>
      </c>
      <c r="X22" s="115">
        <f>'záznam pátrací'!P9</f>
        <v>6</v>
      </c>
      <c r="Y22" s="115">
        <f>'záznam pátrací'!Q9</f>
        <v>22</v>
      </c>
      <c r="Z22" s="114">
        <f>'záznam pátrací'!R9</f>
        <v>0</v>
      </c>
      <c r="AA22" s="114">
        <f>'záznam pátrací'!S9</f>
        <v>4</v>
      </c>
      <c r="AB22" s="110">
        <f>'záznam pátrací'!T9</f>
        <v>5</v>
      </c>
      <c r="AC22" s="115">
        <f>'záznam pátrací'!U9</f>
        <v>34</v>
      </c>
      <c r="AD22" s="114">
        <f>'záznam pátrací'!V9</f>
        <v>0</v>
      </c>
      <c r="AE22" s="115">
        <f>'záznam pátrací'!W9</f>
        <v>45</v>
      </c>
      <c r="AF22" s="114">
        <f>'záznam pátrací'!X9</f>
        <v>0</v>
      </c>
      <c r="AG22" s="111">
        <f>'záznam pátrací'!AE9</f>
        <v>144</v>
      </c>
      <c r="AH22" s="111">
        <f t="shared" si="3"/>
        <v>245</v>
      </c>
      <c r="AI22" s="111">
        <f t="shared" si="4"/>
        <v>44</v>
      </c>
      <c r="AJ22" s="111">
        <f>'záznam pátrací'!AH9</f>
        <v>433</v>
      </c>
      <c r="AK22" s="111">
        <v>10</v>
      </c>
      <c r="AL22" s="86"/>
      <c r="AM22" s="116">
        <f>'záznam pátrací'!AI9</f>
        <v>10</v>
      </c>
    </row>
    <row r="23" spans="1:39" s="117" customFormat="1" ht="17.25" customHeight="1">
      <c r="A23" s="81"/>
      <c r="B23" s="52">
        <f>'záznam pátrací'!A10</f>
        <v>5</v>
      </c>
      <c r="C23" s="53" t="str">
        <f>'záznam pátrací'!B10</f>
        <v>pprap.</v>
      </c>
      <c r="D23" s="54" t="str">
        <f>'záznam pátrací'!C10</f>
        <v>KORIBSKÝ Štefan</v>
      </c>
      <c r="E23" s="55" t="str">
        <f>'záznam pátrací'!D10</f>
        <v>CB</v>
      </c>
      <c r="F23" s="56">
        <f>'záznam pátrací'!E10</f>
        <v>7</v>
      </c>
      <c r="G23" s="56">
        <f>'záznam pátrací'!F10</f>
        <v>7</v>
      </c>
      <c r="H23" s="56">
        <f>'záznam pátrací'!G10</f>
        <v>7</v>
      </c>
      <c r="I23" s="56">
        <f>'záznam pátrací'!H10</f>
        <v>10</v>
      </c>
      <c r="J23" s="56">
        <f>'záznam pátrací'!I10</f>
        <v>0</v>
      </c>
      <c r="K23" s="56">
        <f>'záznam pátrací'!J10</f>
        <v>7</v>
      </c>
      <c r="L23" s="56">
        <f>'záznam pátrací'!K10</f>
        <v>8</v>
      </c>
      <c r="M23" s="56">
        <f>'záznam pátrací'!L10</f>
        <v>10</v>
      </c>
      <c r="N23" s="56">
        <f>'záznam pátrací'!M10</f>
        <v>0</v>
      </c>
      <c r="O23" s="56">
        <f>'záznam pátrací'!N10</f>
        <v>10</v>
      </c>
      <c r="P23" s="57">
        <f>'záznam pátrací'!AF10</f>
        <v>66</v>
      </c>
      <c r="Q23" s="56">
        <f>'záznam pátrací'!Y10</f>
        <v>86</v>
      </c>
      <c r="R23" s="56">
        <f>'záznam pátrací'!Z10</f>
        <v>87</v>
      </c>
      <c r="S23" s="56">
        <f>'záznam pátrací'!AA10</f>
        <v>100</v>
      </c>
      <c r="T23" s="56">
        <f>'záznam pátrací'!AB10</f>
        <v>30</v>
      </c>
      <c r="U23" s="60">
        <f>'záznam pátrací'!AC10</f>
        <v>130</v>
      </c>
      <c r="V23" s="118">
        <f>'záznam pátrací'!AG10</f>
        <v>433</v>
      </c>
      <c r="W23" s="59">
        <f>'záznam pátrací'!O10</f>
        <v>17</v>
      </c>
      <c r="X23" s="58">
        <f>'záznam pátrací'!P10</f>
        <v>19</v>
      </c>
      <c r="Y23" s="58">
        <f>'záznam pátrací'!Q10</f>
        <v>14</v>
      </c>
      <c r="Z23" s="59">
        <f>'záznam pátrací'!R10</f>
        <v>5</v>
      </c>
      <c r="AA23" s="59">
        <f>'záznam pátrací'!S10</f>
        <v>5</v>
      </c>
      <c r="AB23" s="56">
        <f>'záznam pátrací'!T10</f>
        <v>3</v>
      </c>
      <c r="AC23" s="58">
        <f>'záznam pátrací'!U10</f>
        <v>30</v>
      </c>
      <c r="AD23" s="59">
        <f>'záznam pátrací'!V10</f>
        <v>5</v>
      </c>
      <c r="AE23" s="58">
        <f>'záznam pátrací'!W10</f>
        <v>18</v>
      </c>
      <c r="AF23" s="59">
        <f>'záznam pátrací'!X10</f>
        <v>2</v>
      </c>
      <c r="AG23" s="57">
        <f>'záznam pátrací'!AE10</f>
        <v>118</v>
      </c>
      <c r="AH23" s="57">
        <f t="shared" si="3"/>
        <v>433</v>
      </c>
      <c r="AI23" s="57">
        <f t="shared" si="4"/>
        <v>66</v>
      </c>
      <c r="AJ23" s="57">
        <f>'záznam pátrací'!AH10</f>
        <v>617</v>
      </c>
      <c r="AK23" s="57">
        <f>'záznam pátrací'!AK10</f>
        <v>1</v>
      </c>
      <c r="AL23" s="86"/>
      <c r="AM23" s="116">
        <f>'záznam pátrací'!AI10</f>
        <v>1</v>
      </c>
    </row>
    <row r="24" spans="1:39" s="117" customFormat="1" ht="17.25" customHeight="1">
      <c r="A24" s="81"/>
      <c r="B24" s="38">
        <f>'záznam pátrací'!A11</f>
        <v>4</v>
      </c>
      <c r="C24" s="39" t="str">
        <f>'záznam pátrací'!B11</f>
        <v>npor.</v>
      </c>
      <c r="D24" s="119" t="str">
        <f>'záznam pátrací'!C11</f>
        <v>FOJTÍK Jaromír</v>
      </c>
      <c r="E24" s="41" t="str">
        <f>'záznam pátrací'!D11</f>
        <v>BR</v>
      </c>
      <c r="F24" s="42">
        <f>'záznam pátrací'!E11</f>
        <v>9</v>
      </c>
      <c r="G24" s="42">
        <f>'záznam pátrací'!F11</f>
        <v>8</v>
      </c>
      <c r="H24" s="42">
        <f>'záznam pátrací'!G11</f>
        <v>6</v>
      </c>
      <c r="I24" s="42">
        <f>'záznam pátrací'!H11</f>
        <v>0</v>
      </c>
      <c r="J24" s="42">
        <f>'záznam pátrací'!I11</f>
        <v>6</v>
      </c>
      <c r="K24" s="42">
        <f>'záznam pátrací'!J11</f>
        <v>7</v>
      </c>
      <c r="L24" s="42">
        <f>'záznam pátrací'!K11</f>
        <v>9</v>
      </c>
      <c r="M24" s="42">
        <f>'záznam pátrací'!L11</f>
        <v>10</v>
      </c>
      <c r="N24" s="42">
        <f>'záznam pátrací'!M11</f>
        <v>0</v>
      </c>
      <c r="O24" s="42">
        <f>'záznam pátrací'!N11</f>
        <v>10</v>
      </c>
      <c r="P24" s="43">
        <f>'záznam pátrací'!AF11</f>
        <v>65</v>
      </c>
      <c r="Q24" s="42">
        <f>'záznam pátrací'!Y11</f>
        <v>64</v>
      </c>
      <c r="R24" s="42">
        <f>'záznam pátrací'!Z11</f>
        <v>70</v>
      </c>
      <c r="S24" s="42">
        <f>'záznam pátrací'!AA11</f>
        <v>100</v>
      </c>
      <c r="T24" s="42">
        <f>'záznam pátrací'!AB11</f>
        <v>40</v>
      </c>
      <c r="U24" s="46">
        <f>'záznam pátrací'!AC11</f>
        <v>99</v>
      </c>
      <c r="V24" s="120">
        <f>'záznam pátrací'!AG11</f>
        <v>373</v>
      </c>
      <c r="W24" s="45">
        <f>'záznam pátrací'!O11</f>
        <v>19</v>
      </c>
      <c r="X24" s="44">
        <f>'záznam pátrací'!P11</f>
        <v>19</v>
      </c>
      <c r="Y24" s="44">
        <f>'záznam pátrací'!Q11</f>
        <v>15</v>
      </c>
      <c r="Z24" s="45">
        <f>'záznam pátrací'!R11</f>
        <v>4</v>
      </c>
      <c r="AA24" s="45">
        <f>'záznam pátrací'!S11</f>
        <v>5</v>
      </c>
      <c r="AB24" s="42">
        <f>'záznam pátrací'!T11</f>
        <v>5</v>
      </c>
      <c r="AC24" s="44">
        <f>'záznam pátrací'!U11</f>
        <v>25</v>
      </c>
      <c r="AD24" s="45">
        <f>'záznam pátrací'!V11</f>
        <v>3</v>
      </c>
      <c r="AE24" s="44">
        <f>'záznam pátrací'!W11</f>
        <v>30</v>
      </c>
      <c r="AF24" s="45">
        <f>'záznam pátrací'!X11</f>
        <v>2</v>
      </c>
      <c r="AG24" s="43">
        <f>'záznam pátrací'!AE11</f>
        <v>127</v>
      </c>
      <c r="AH24" s="43">
        <f t="shared" si="3"/>
        <v>373</v>
      </c>
      <c r="AI24" s="43">
        <f t="shared" si="4"/>
        <v>65</v>
      </c>
      <c r="AJ24" s="43">
        <f>'záznam pátrací'!AH11</f>
        <v>565</v>
      </c>
      <c r="AK24" s="43">
        <v>2</v>
      </c>
      <c r="AL24" s="86"/>
      <c r="AM24" s="116">
        <f>'záznam pátrací'!AI11</f>
        <v>2</v>
      </c>
    </row>
    <row r="25" spans="1:39" s="117" customFormat="1" ht="17.25" customHeight="1">
      <c r="A25" s="81"/>
      <c r="B25" s="52">
        <f>'záznam pátrací'!A12</f>
        <v>1</v>
      </c>
      <c r="C25" s="53" t="str">
        <f>'záznam pátrací'!B12</f>
        <v>nstržm.</v>
      </c>
      <c r="D25" s="54" t="str">
        <f>'záznam pátrací'!C12</f>
        <v>KAŠPÁREK Petr</v>
      </c>
      <c r="E25" s="55" t="str">
        <f>'záznam pátrací'!D12</f>
        <v>BR</v>
      </c>
      <c r="F25" s="56">
        <f>'záznam pátrací'!E12</f>
        <v>2</v>
      </c>
      <c r="G25" s="56">
        <f>'záznam pátrací'!F12</f>
        <v>4</v>
      </c>
      <c r="H25" s="56">
        <f>'záznam pátrací'!G12</f>
        <v>2</v>
      </c>
      <c r="I25" s="56">
        <f>'záznam pátrací'!H12</f>
        <v>9</v>
      </c>
      <c r="J25" s="56">
        <f>'záznam pátrací'!I12</f>
        <v>0</v>
      </c>
      <c r="K25" s="56">
        <f>'záznam pátrací'!J12</f>
        <v>7</v>
      </c>
      <c r="L25" s="56">
        <f>'záznam pátrací'!K12</f>
        <v>7</v>
      </c>
      <c r="M25" s="56">
        <f>'záznam pátrací'!L12</f>
        <v>10</v>
      </c>
      <c r="N25" s="56">
        <f>'záznam pátrací'!M12</f>
        <v>3</v>
      </c>
      <c r="O25" s="56">
        <f>'záznam pátrací'!N12</f>
        <v>10</v>
      </c>
      <c r="P25" s="57">
        <f>'záznam pátrací'!AF12</f>
        <v>54</v>
      </c>
      <c r="Q25" s="56">
        <f>'záznam pátrací'!Y12</f>
        <v>29</v>
      </c>
      <c r="R25" s="56">
        <f>'záznam pátrací'!Z12</f>
        <v>5</v>
      </c>
      <c r="S25" s="56">
        <f>'záznam pátrací'!AA12</f>
        <v>100</v>
      </c>
      <c r="T25" s="56">
        <f>'záznam pátrací'!AB12</f>
        <v>20</v>
      </c>
      <c r="U25" s="60">
        <f>'záznam pátrací'!AC12</f>
        <v>127</v>
      </c>
      <c r="V25" s="118">
        <f>'záznam pátrací'!AG12</f>
        <v>281</v>
      </c>
      <c r="W25" s="59">
        <f>'záznam pátrací'!O12</f>
        <v>12</v>
      </c>
      <c r="X25" s="58">
        <f>'záznam pátrací'!P12</f>
        <v>16</v>
      </c>
      <c r="Y25" s="58">
        <f>'záznam pátrací'!Q12</f>
        <v>19</v>
      </c>
      <c r="Z25" s="59">
        <f>'záznam pátrací'!R12</f>
        <v>2</v>
      </c>
      <c r="AA25" s="59">
        <f>'záznam pátrací'!S12</f>
        <v>5</v>
      </c>
      <c r="AB25" s="56">
        <f>'záznam pátrací'!T12</f>
        <v>2</v>
      </c>
      <c r="AC25" s="58">
        <f>'záznam pátrací'!U12</f>
        <v>30</v>
      </c>
      <c r="AD25" s="59">
        <f>'záznam pátrací'!V12</f>
        <v>5</v>
      </c>
      <c r="AE25" s="58">
        <f>'záznam pátrací'!W12</f>
        <v>37</v>
      </c>
      <c r="AF25" s="59">
        <f>'záznam pátrací'!X12</f>
        <v>3</v>
      </c>
      <c r="AG25" s="57">
        <f>'záznam pátrací'!AE12</f>
        <v>131</v>
      </c>
      <c r="AH25" s="57">
        <f t="shared" si="3"/>
        <v>281</v>
      </c>
      <c r="AI25" s="57">
        <f t="shared" si="4"/>
        <v>54</v>
      </c>
      <c r="AJ25" s="57">
        <f>'záznam pátrací'!AH12</f>
        <v>466</v>
      </c>
      <c r="AK25" s="57">
        <v>7</v>
      </c>
      <c r="AL25" s="86"/>
      <c r="AM25" s="116">
        <f>'záznam pátrací'!AI12</f>
        <v>7</v>
      </c>
    </row>
    <row r="26" spans="1:39" s="117" customFormat="1" ht="17.25" customHeight="1">
      <c r="A26" s="81"/>
      <c r="B26" s="38">
        <f>'záznam pátrací'!A13</f>
        <v>7</v>
      </c>
      <c r="C26" s="39" t="str">
        <f>'záznam pátrací'!B13</f>
        <v>prap.</v>
      </c>
      <c r="D26" s="119" t="str">
        <f>'záznam pátrací'!C13</f>
        <v>MORAVEC Marek</v>
      </c>
      <c r="E26" s="41" t="str">
        <f>'záznam pátrací'!D13</f>
        <v>UL</v>
      </c>
      <c r="F26" s="42">
        <f>'záznam pátrací'!E13</f>
        <v>2</v>
      </c>
      <c r="G26" s="42">
        <f>'záznam pátrací'!F13</f>
        <v>3</v>
      </c>
      <c r="H26" s="42">
        <f>'záznam pátrací'!G13</f>
        <v>0</v>
      </c>
      <c r="I26" s="42">
        <f>'záznam pátrací'!H13</f>
        <v>5</v>
      </c>
      <c r="J26" s="42">
        <f>'záznam pátrací'!I13</f>
        <v>0</v>
      </c>
      <c r="K26" s="42">
        <f>'záznam pátrací'!J13</f>
        <v>10</v>
      </c>
      <c r="L26" s="42">
        <f>'záznam pátrací'!K13</f>
        <v>6</v>
      </c>
      <c r="M26" s="42">
        <f>'záznam pátrací'!L13</f>
        <v>9</v>
      </c>
      <c r="N26" s="42">
        <f>'záznam pátrací'!M13</f>
        <v>8</v>
      </c>
      <c r="O26" s="42">
        <f>'záznam pátrací'!N13</f>
        <v>10</v>
      </c>
      <c r="P26" s="43">
        <f>'záznam pátrací'!AF13</f>
        <v>53</v>
      </c>
      <c r="Q26" s="42">
        <f>'záznam pátrací'!Y13</f>
        <v>51</v>
      </c>
      <c r="R26" s="42">
        <f>'záznam pátrací'!Z13</f>
        <v>77</v>
      </c>
      <c r="S26" s="42">
        <f>'záznam pátrací'!AA13</f>
        <v>100</v>
      </c>
      <c r="T26" s="42">
        <f>'záznam pátrací'!AB13</f>
        <v>0</v>
      </c>
      <c r="U26" s="46">
        <f>'záznam pátrací'!AC13</f>
        <v>120</v>
      </c>
      <c r="V26" s="120">
        <f>'záznam pátrací'!AG13</f>
        <v>348</v>
      </c>
      <c r="W26" s="45">
        <f>'záznam pátrací'!O13</f>
        <v>32</v>
      </c>
      <c r="X26" s="44">
        <f>'záznam pátrací'!P13</f>
        <v>23</v>
      </c>
      <c r="Y26" s="44">
        <f>'záznam pátrací'!Q13</f>
        <v>20</v>
      </c>
      <c r="Z26" s="45">
        <f>'záznam pátrací'!R13</f>
        <v>5</v>
      </c>
      <c r="AA26" s="45">
        <f>'záznam pátrací'!S13</f>
        <v>5</v>
      </c>
      <c r="AB26" s="42">
        <f>'záznam pátrací'!T13</f>
        <v>3</v>
      </c>
      <c r="AC26" s="44">
        <f>'záznam pátrací'!U13</f>
        <v>34</v>
      </c>
      <c r="AD26" s="45">
        <f>'záznam pátrací'!V13</f>
        <v>2</v>
      </c>
      <c r="AE26" s="44">
        <f>'záznam pátrací'!W13</f>
        <v>38</v>
      </c>
      <c r="AF26" s="45">
        <f>'záznam pátrací'!X13</f>
        <v>1</v>
      </c>
      <c r="AG26" s="43">
        <f>'záznam pátrací'!AE13</f>
        <v>163</v>
      </c>
      <c r="AH26" s="43">
        <f t="shared" si="3"/>
        <v>348</v>
      </c>
      <c r="AI26" s="43">
        <f t="shared" si="4"/>
        <v>53</v>
      </c>
      <c r="AJ26" s="43">
        <f>'záznam pátrací'!AH13</f>
        <v>564</v>
      </c>
      <c r="AK26" s="43">
        <v>3</v>
      </c>
      <c r="AL26" s="86"/>
      <c r="AM26" s="116">
        <f>'záznam pátrací'!AI13</f>
        <v>3</v>
      </c>
    </row>
    <row r="27" spans="1:39" s="117" customFormat="1" ht="17.25" customHeight="1">
      <c r="A27" s="81"/>
      <c r="B27" s="52">
        <f>'záznam pátrací'!A14</f>
        <v>10</v>
      </c>
      <c r="C27" s="53" t="str">
        <f>'záznam pátrací'!B14</f>
        <v>prap.</v>
      </c>
      <c r="D27" s="54" t="str">
        <f>'záznam pátrací'!C14</f>
        <v>PATZELT Jan</v>
      </c>
      <c r="E27" s="55" t="str">
        <f>'záznam pátrací'!D14</f>
        <v>UL</v>
      </c>
      <c r="F27" s="56">
        <f>'záznam pátrací'!E14</f>
        <v>0</v>
      </c>
      <c r="G27" s="56">
        <f>'záznam pátrací'!F14</f>
        <v>8</v>
      </c>
      <c r="H27" s="56">
        <f>'záznam pátrací'!G14</f>
        <v>1</v>
      </c>
      <c r="I27" s="56">
        <f>'záznam pátrací'!H14</f>
        <v>10</v>
      </c>
      <c r="J27" s="56">
        <f>'záznam pátrací'!I14</f>
        <v>5</v>
      </c>
      <c r="K27" s="56">
        <f>'záznam pátrací'!J14</f>
        <v>9</v>
      </c>
      <c r="L27" s="56">
        <f>'záznam pátrací'!K14</f>
        <v>0</v>
      </c>
      <c r="M27" s="56">
        <f>'záznam pátrací'!L14</f>
        <v>10</v>
      </c>
      <c r="N27" s="56">
        <f>'záznam pátrací'!M14</f>
        <v>0</v>
      </c>
      <c r="O27" s="56">
        <f>'záznam pátrací'!N14</f>
        <v>10</v>
      </c>
      <c r="P27" s="57">
        <f>'záznam pátrací'!AF14</f>
        <v>53</v>
      </c>
      <c r="Q27" s="56">
        <f>'záznam pátrací'!Y14</f>
        <v>47</v>
      </c>
      <c r="R27" s="56">
        <f>'záznam pátrací'!Z14</f>
        <v>65</v>
      </c>
      <c r="S27" s="56">
        <f>'záznam pátrací'!AA14</f>
        <v>100</v>
      </c>
      <c r="T27" s="56">
        <f>'záznam pátrací'!AB14</f>
        <v>20</v>
      </c>
      <c r="U27" s="60">
        <f>'záznam pátrací'!AC14</f>
        <v>0</v>
      </c>
      <c r="V27" s="118">
        <f>'záznam pátrací'!AG14</f>
        <v>232</v>
      </c>
      <c r="W27" s="59">
        <f>'záznam pátrací'!O14</f>
        <v>13</v>
      </c>
      <c r="X27" s="58">
        <f>'záznam pátrací'!P14</f>
        <v>6</v>
      </c>
      <c r="Y27" s="58">
        <f>'záznam pátrací'!Q14</f>
        <v>22</v>
      </c>
      <c r="Z27" s="59">
        <f>'záznam pátrací'!R14</f>
        <v>5</v>
      </c>
      <c r="AA27" s="59">
        <f>'záznam pátrací'!S14</f>
        <v>2</v>
      </c>
      <c r="AB27" s="56">
        <f>'záznam pátrací'!T14</f>
        <v>5</v>
      </c>
      <c r="AC27" s="58">
        <f>'záznam pátrací'!U14</f>
        <v>34</v>
      </c>
      <c r="AD27" s="59">
        <f>'záznam pátrací'!V14</f>
        <v>5</v>
      </c>
      <c r="AE27" s="58">
        <f>'záznam pátrací'!W14</f>
        <v>42</v>
      </c>
      <c r="AF27" s="59">
        <f>'záznam pátrací'!X14</f>
        <v>0</v>
      </c>
      <c r="AG27" s="57">
        <f>'záznam pátrací'!AE14</f>
        <v>134</v>
      </c>
      <c r="AH27" s="57">
        <f t="shared" si="3"/>
        <v>232</v>
      </c>
      <c r="AI27" s="57">
        <f t="shared" si="4"/>
        <v>53</v>
      </c>
      <c r="AJ27" s="57">
        <f>'záznam pátrací'!AH14</f>
        <v>419</v>
      </c>
      <c r="AK27" s="57">
        <v>11</v>
      </c>
      <c r="AL27" s="86"/>
      <c r="AM27" s="116">
        <f>'záznam pátrací'!AI14</f>
        <v>11</v>
      </c>
    </row>
    <row r="28" spans="1:39" s="117" customFormat="1" ht="17.25" customHeight="1">
      <c r="A28" s="81"/>
      <c r="B28" s="38">
        <f>'záznam pátrací'!A15</f>
        <v>2</v>
      </c>
      <c r="C28" s="39" t="str">
        <f>'záznam pátrací'!B15</f>
        <v>prap.</v>
      </c>
      <c r="D28" s="119" t="str">
        <f>'záznam pátrací'!C15</f>
        <v>MORAVEC Martin</v>
      </c>
      <c r="E28" s="41" t="str">
        <f>'záznam pátrací'!D15</f>
        <v>HK</v>
      </c>
      <c r="F28" s="42">
        <f>'záznam pátrací'!E15</f>
        <v>0</v>
      </c>
      <c r="G28" s="42">
        <f>'záznam pátrací'!F15</f>
        <v>0</v>
      </c>
      <c r="H28" s="42">
        <f>'záznam pátrací'!G15</f>
        <v>0</v>
      </c>
      <c r="I28" s="42">
        <f>'záznam pátrací'!H15</f>
        <v>0</v>
      </c>
      <c r="J28" s="42">
        <f>'záznam pátrací'!I15</f>
        <v>0</v>
      </c>
      <c r="K28" s="42">
        <f>'záznam pátrací'!J15</f>
        <v>0</v>
      </c>
      <c r="L28" s="42">
        <f>'záznam pátrací'!K15</f>
        <v>0</v>
      </c>
      <c r="M28" s="42">
        <f>'záznam pátrací'!L15</f>
        <v>0</v>
      </c>
      <c r="N28" s="42">
        <f>'záznam pátrací'!M15</f>
        <v>0</v>
      </c>
      <c r="O28" s="42">
        <f>'záznam pátrací'!N15</f>
        <v>0</v>
      </c>
      <c r="P28" s="43">
        <f>'záznam pátrací'!AF15</f>
        <v>0</v>
      </c>
      <c r="Q28" s="42">
        <f>'záznam pátrací'!Y15</f>
        <v>55</v>
      </c>
      <c r="R28" s="42">
        <f>'záznam pátrací'!Z15</f>
        <v>70</v>
      </c>
      <c r="S28" s="42">
        <f>'záznam pátrací'!AA15</f>
        <v>100</v>
      </c>
      <c r="T28" s="42">
        <f>'záznam pátrací'!AB15</f>
        <v>20</v>
      </c>
      <c r="U28" s="46">
        <f>'záznam pátrací'!AC15</f>
        <v>86</v>
      </c>
      <c r="V28" s="120">
        <f>'záznam pátrací'!AG15</f>
        <v>331</v>
      </c>
      <c r="W28" s="45">
        <f>'záznam pátrací'!O15</f>
        <v>15</v>
      </c>
      <c r="X28" s="44">
        <f>'záznam pátrací'!P15</f>
        <v>10</v>
      </c>
      <c r="Y28" s="44">
        <f>'záznam pátrací'!Q15</f>
        <v>0</v>
      </c>
      <c r="Z28" s="45">
        <f>'záznam pátrací'!R15</f>
        <v>0</v>
      </c>
      <c r="AA28" s="45">
        <f>'záznam pátrací'!S15</f>
        <v>0</v>
      </c>
      <c r="AB28" s="42">
        <f>'záznam pátrací'!T15</f>
        <v>0</v>
      </c>
      <c r="AC28" s="44">
        <f>'záznam pátrací'!U15</f>
        <v>15</v>
      </c>
      <c r="AD28" s="45">
        <f>'záznam pátrací'!V15</f>
        <v>0</v>
      </c>
      <c r="AE28" s="44">
        <f>'záznam pátrací'!W15</f>
        <v>23</v>
      </c>
      <c r="AF28" s="45">
        <f>'záznam pátrací'!X15</f>
        <v>0</v>
      </c>
      <c r="AG28" s="43">
        <f>'záznam pátrací'!AE15</f>
        <v>63</v>
      </c>
      <c r="AH28" s="43">
        <f t="shared" si="3"/>
        <v>331</v>
      </c>
      <c r="AI28" s="43">
        <f t="shared" si="4"/>
        <v>0</v>
      </c>
      <c r="AJ28" s="43">
        <f>'záznam pátrací'!AH15</f>
        <v>394</v>
      </c>
      <c r="AK28" s="43">
        <v>12</v>
      </c>
      <c r="AL28" s="86"/>
      <c r="AM28" s="116">
        <f>'záznam pátrací'!AI15</f>
        <v>12</v>
      </c>
    </row>
    <row r="29" spans="1:39" s="117" customFormat="1" ht="17.25" customHeight="1">
      <c r="A29" s="81"/>
      <c r="B29" s="52">
        <f>'záznam pátrací'!A16</f>
        <v>0</v>
      </c>
      <c r="C29" s="53">
        <f>'záznam pátrací'!B16</f>
        <v>0</v>
      </c>
      <c r="D29" s="54">
        <f>'záznam pátrací'!C16</f>
        <v>0</v>
      </c>
      <c r="E29" s="55" t="str">
        <f>'záznam pátrací'!D16</f>
        <v>HK</v>
      </c>
      <c r="F29" s="56">
        <f>'záznam pátrací'!E16</f>
        <v>0</v>
      </c>
      <c r="G29" s="56">
        <f>'záznam pátrací'!F16</f>
        <v>0</v>
      </c>
      <c r="H29" s="56">
        <f>'záznam pátrací'!G16</f>
        <v>0</v>
      </c>
      <c r="I29" s="56">
        <f>'záznam pátrací'!H16</f>
        <v>0</v>
      </c>
      <c r="J29" s="56">
        <f>'záznam pátrací'!I16</f>
        <v>0</v>
      </c>
      <c r="K29" s="56">
        <f>'záznam pátrací'!J16</f>
        <v>0</v>
      </c>
      <c r="L29" s="56">
        <f>'záznam pátrací'!K16</f>
        <v>0</v>
      </c>
      <c r="M29" s="56">
        <f>'záznam pátrací'!L16</f>
        <v>0</v>
      </c>
      <c r="N29" s="56">
        <f>'záznam pátrací'!M16</f>
        <v>0</v>
      </c>
      <c r="O29" s="56">
        <f>'záznam pátrací'!N16</f>
        <v>0</v>
      </c>
      <c r="P29" s="57">
        <f>'záznam pátrací'!AF16</f>
        <v>0</v>
      </c>
      <c r="Q29" s="56">
        <f>'záznam pátrací'!Y16</f>
        <v>0</v>
      </c>
      <c r="R29" s="56">
        <f>'záznam pátrací'!Z16</f>
        <v>0</v>
      </c>
      <c r="S29" s="56">
        <f>'záznam pátrací'!AA16</f>
        <v>0</v>
      </c>
      <c r="T29" s="56">
        <f>'záznam pátrací'!AB16</f>
        <v>0</v>
      </c>
      <c r="U29" s="60">
        <f>'záznam pátrací'!AC16</f>
        <v>0</v>
      </c>
      <c r="V29" s="118">
        <f>'záznam pátrací'!AG16</f>
        <v>0</v>
      </c>
      <c r="W29" s="59">
        <f>'záznam pátrací'!O16</f>
        <v>0</v>
      </c>
      <c r="X29" s="58">
        <f>'záznam pátrací'!P16</f>
        <v>0</v>
      </c>
      <c r="Y29" s="58">
        <f>'záznam pátrací'!Q16</f>
        <v>0</v>
      </c>
      <c r="Z29" s="59">
        <f>'záznam pátrací'!R16</f>
        <v>0</v>
      </c>
      <c r="AA29" s="59">
        <f>'záznam pátrací'!S16</f>
        <v>0</v>
      </c>
      <c r="AB29" s="56">
        <f>'záznam pátrací'!T16</f>
        <v>0</v>
      </c>
      <c r="AC29" s="58">
        <f>'záznam pátrací'!U16</f>
        <v>0</v>
      </c>
      <c r="AD29" s="59">
        <f>'záznam pátrací'!V16</f>
        <v>0</v>
      </c>
      <c r="AE29" s="58">
        <f>'záznam pátrací'!W16</f>
        <v>0</v>
      </c>
      <c r="AF29" s="59">
        <f>'záznam pátrací'!X16</f>
        <v>0</v>
      </c>
      <c r="AG29" s="57">
        <f>'záznam pátrací'!AE16</f>
        <v>0</v>
      </c>
      <c r="AH29" s="57">
        <f t="shared" si="3"/>
        <v>0</v>
      </c>
      <c r="AI29" s="57">
        <f t="shared" si="4"/>
        <v>0</v>
      </c>
      <c r="AJ29" s="57">
        <f>'záznam pátrací'!AH16</f>
        <v>0</v>
      </c>
      <c r="AK29" s="57">
        <f>'záznam pátrací'!AK16</f>
        <v>13</v>
      </c>
      <c r="AL29" s="86"/>
      <c r="AM29" s="116">
        <f>'záznam pátrací'!AI16</f>
        <v>13</v>
      </c>
    </row>
    <row r="30" spans="1:39" s="117" customFormat="1" ht="17.25" customHeight="1">
      <c r="A30" s="81"/>
      <c r="B30" s="38">
        <f>'záznam pátrací'!A17</f>
        <v>3</v>
      </c>
      <c r="C30" s="39" t="str">
        <f>'záznam pátrací'!B17</f>
        <v>prap.</v>
      </c>
      <c r="D30" s="119" t="str">
        <f>'záznam pátrací'!C17</f>
        <v>HRŮZA Pavel</v>
      </c>
      <c r="E30" s="41" t="str">
        <f>'záznam pátrací'!D17</f>
        <v>PL</v>
      </c>
      <c r="F30" s="42">
        <f>'záznam pátrací'!E17</f>
        <v>0</v>
      </c>
      <c r="G30" s="42">
        <f>'záznam pátrací'!F17</f>
        <v>2</v>
      </c>
      <c r="H30" s="42">
        <f>'záznam pátrací'!G17</f>
        <v>7</v>
      </c>
      <c r="I30" s="42">
        <f>'záznam pátrací'!H17</f>
        <v>5</v>
      </c>
      <c r="J30" s="42">
        <f>'záznam pátrací'!I17</f>
        <v>0</v>
      </c>
      <c r="K30" s="42">
        <f>'záznam pátrací'!J17</f>
        <v>10</v>
      </c>
      <c r="L30" s="42">
        <f>'záznam pátrací'!K17</f>
        <v>3</v>
      </c>
      <c r="M30" s="42">
        <f>'záznam pátrací'!L17</f>
        <v>6</v>
      </c>
      <c r="N30" s="42">
        <f>'záznam pátrací'!M17</f>
        <v>0</v>
      </c>
      <c r="O30" s="42">
        <f>'záznam pátrací'!N17</f>
        <v>10</v>
      </c>
      <c r="P30" s="43">
        <f>'záznam pátrací'!AF17</f>
        <v>43</v>
      </c>
      <c r="Q30" s="42">
        <f>'záznam pátrací'!Y17</f>
        <v>30</v>
      </c>
      <c r="R30" s="42">
        <f>'záznam pátrací'!Z17</f>
        <v>68</v>
      </c>
      <c r="S30" s="42">
        <f>'záznam pátrací'!AA17</f>
        <v>100</v>
      </c>
      <c r="T30" s="42">
        <f>'záznam pátrací'!AB17</f>
        <v>20</v>
      </c>
      <c r="U30" s="46">
        <f>'záznam pátrací'!AC17</f>
        <v>118</v>
      </c>
      <c r="V30" s="120">
        <f>'záznam pátrací'!AG17</f>
        <v>336</v>
      </c>
      <c r="W30" s="45">
        <f>'záznam pátrací'!O17</f>
        <v>25</v>
      </c>
      <c r="X30" s="44">
        <f>'záznam pátrací'!P17</f>
        <v>19</v>
      </c>
      <c r="Y30" s="44">
        <f>'záznam pátrací'!Q17</f>
        <v>22</v>
      </c>
      <c r="Z30" s="45">
        <f>'záznam pátrací'!R17</f>
        <v>0</v>
      </c>
      <c r="AA30" s="45">
        <f>'záznam pátrací'!S17</f>
        <v>2</v>
      </c>
      <c r="AB30" s="42">
        <f>'záznam pátrací'!T17</f>
        <v>2</v>
      </c>
      <c r="AC30" s="44">
        <f>'záznam pátrací'!U17</f>
        <v>12</v>
      </c>
      <c r="AD30" s="45">
        <f>'záznam pátrací'!V17</f>
        <v>3</v>
      </c>
      <c r="AE30" s="44">
        <f>'záznam pátrací'!W17</f>
        <v>0</v>
      </c>
      <c r="AF30" s="45">
        <f>'záznam pátrací'!X17</f>
        <v>0</v>
      </c>
      <c r="AG30" s="43">
        <f>'záznam pátrací'!AE17</f>
        <v>85</v>
      </c>
      <c r="AH30" s="43">
        <f t="shared" si="3"/>
        <v>336</v>
      </c>
      <c r="AI30" s="43">
        <f t="shared" si="4"/>
        <v>43</v>
      </c>
      <c r="AJ30" s="43">
        <f>'záznam pátrací'!AH17</f>
        <v>464</v>
      </c>
      <c r="AK30" s="43">
        <v>8</v>
      </c>
      <c r="AL30" s="86"/>
      <c r="AM30" s="116">
        <f>'záznam pátrací'!AI17</f>
        <v>8</v>
      </c>
    </row>
    <row r="31" spans="1:39" s="117" customFormat="1" ht="17.25" customHeight="1">
      <c r="A31" s="81"/>
      <c r="B31" s="52">
        <f>'záznam pátrací'!A18</f>
        <v>6</v>
      </c>
      <c r="C31" s="53" t="str">
        <f>'záznam pátrací'!B18</f>
        <v>pprap. </v>
      </c>
      <c r="D31" s="54" t="str">
        <f>'záznam pátrací'!C18</f>
        <v>KOPTA Petr</v>
      </c>
      <c r="E31" s="55" t="str">
        <f>'záznam pátrací'!D18</f>
        <v>PL</v>
      </c>
      <c r="F31" s="56">
        <f>'záznam pátrací'!E18</f>
        <v>7</v>
      </c>
      <c r="G31" s="56">
        <f>'záznam pátrací'!F18</f>
        <v>9</v>
      </c>
      <c r="H31" s="56">
        <f>'záznam pátrací'!G18</f>
        <v>10</v>
      </c>
      <c r="I31" s="56">
        <f>'záznam pátrací'!H18</f>
        <v>6</v>
      </c>
      <c r="J31" s="56">
        <f>'záznam pátrací'!I18</f>
        <v>7</v>
      </c>
      <c r="K31" s="56">
        <f>'záznam pátrací'!J18</f>
        <v>9</v>
      </c>
      <c r="L31" s="56">
        <f>'záznam pátrací'!K18</f>
        <v>0</v>
      </c>
      <c r="M31" s="56">
        <f>'záznam pátrací'!L18</f>
        <v>10</v>
      </c>
      <c r="N31" s="56">
        <f>'záznam pátrací'!M18</f>
        <v>0</v>
      </c>
      <c r="O31" s="56">
        <f>'záznam pátrací'!N18</f>
        <v>10</v>
      </c>
      <c r="P31" s="57">
        <f>'záznam pátrací'!AF18</f>
        <v>68</v>
      </c>
      <c r="Q31" s="56">
        <f>'záznam pátrací'!Y18</f>
        <v>70</v>
      </c>
      <c r="R31" s="56">
        <f>'záznam pátrací'!Z18</f>
        <v>22</v>
      </c>
      <c r="S31" s="56">
        <f>'záznam pátrací'!AA18</f>
        <v>80</v>
      </c>
      <c r="T31" s="56">
        <f>'záznam pátrací'!AB18</f>
        <v>40</v>
      </c>
      <c r="U31" s="60">
        <f>'záznam pátrací'!AC18</f>
        <v>63</v>
      </c>
      <c r="V31" s="118">
        <f>'záznam pátrací'!AG18</f>
        <v>275</v>
      </c>
      <c r="W31" s="59">
        <f>'záznam pátrací'!O18</f>
        <v>10</v>
      </c>
      <c r="X31" s="58">
        <f>'záznam pátrací'!P18</f>
        <v>22</v>
      </c>
      <c r="Y31" s="58">
        <f>'záznam pátrací'!Q18</f>
        <v>23</v>
      </c>
      <c r="Z31" s="59">
        <f>'záznam pátrací'!R18</f>
        <v>5</v>
      </c>
      <c r="AA31" s="59">
        <f>'záznam pátrací'!S18</f>
        <v>4</v>
      </c>
      <c r="AB31" s="56">
        <f>'záznam pátrací'!T18</f>
        <v>4</v>
      </c>
      <c r="AC31" s="58">
        <f>'záznam pátrací'!U18</f>
        <v>33</v>
      </c>
      <c r="AD31" s="59">
        <f>'záznam pátrací'!V18</f>
        <v>4</v>
      </c>
      <c r="AE31" s="58">
        <f>'záznam pátrací'!W18</f>
        <v>38</v>
      </c>
      <c r="AF31" s="59">
        <f>'záznam pátrací'!X18</f>
        <v>3</v>
      </c>
      <c r="AG31" s="57">
        <f>'záznam pátrací'!AE18</f>
        <v>146</v>
      </c>
      <c r="AH31" s="57">
        <f>V31</f>
        <v>275</v>
      </c>
      <c r="AI31" s="57">
        <f t="shared" si="4"/>
        <v>68</v>
      </c>
      <c r="AJ31" s="57">
        <f>'záznam pátrací'!AH18</f>
        <v>489</v>
      </c>
      <c r="AK31" s="57">
        <v>5</v>
      </c>
      <c r="AL31" s="86"/>
      <c r="AM31" s="116">
        <f>'záznam pátrací'!AI18</f>
        <v>5</v>
      </c>
    </row>
    <row r="32" spans="1:39" s="117" customFormat="1" ht="17.25" customHeight="1">
      <c r="A32" s="81"/>
      <c r="B32" s="38">
        <f>'záznam pátrací'!A19</f>
        <v>9</v>
      </c>
      <c r="C32" s="39" t="str">
        <f>'záznam pátrací'!B19</f>
        <v>prap.</v>
      </c>
      <c r="D32" s="119" t="str">
        <f>'záznam pátrací'!C19</f>
        <v>DUŽÍ Zbyněk</v>
      </c>
      <c r="E32" s="41" t="str">
        <f>'záznam pátrací'!D19</f>
        <v>OV</v>
      </c>
      <c r="F32" s="42">
        <f>'záznam pátrací'!E19</f>
        <v>8</v>
      </c>
      <c r="G32" s="42">
        <f>'záznam pátrací'!F19</f>
        <v>8</v>
      </c>
      <c r="H32" s="42">
        <f>'záznam pátrací'!G19</f>
        <v>10</v>
      </c>
      <c r="I32" s="42">
        <f>'záznam pátrací'!H19</f>
        <v>9</v>
      </c>
      <c r="J32" s="42">
        <f>'záznam pátrací'!I19</f>
        <v>10</v>
      </c>
      <c r="K32" s="42">
        <f>'záznam pátrací'!J19</f>
        <v>10</v>
      </c>
      <c r="L32" s="42">
        <f>'záznam pátrací'!K19</f>
        <v>2</v>
      </c>
      <c r="M32" s="42">
        <f>'záznam pátrací'!L19</f>
        <v>10</v>
      </c>
      <c r="N32" s="42">
        <f>'záznam pátrací'!M19</f>
        <v>7</v>
      </c>
      <c r="O32" s="42">
        <f>'záznam pátrací'!N19</f>
        <v>10</v>
      </c>
      <c r="P32" s="43">
        <f>'záznam pátrací'!AF19</f>
        <v>84</v>
      </c>
      <c r="Q32" s="42">
        <f>'záznam pátrací'!Y19</f>
        <v>79</v>
      </c>
      <c r="R32" s="42">
        <f>'záznam pátrací'!Z19</f>
        <v>19</v>
      </c>
      <c r="S32" s="42">
        <f>'záznam pátrací'!AA19</f>
        <v>60</v>
      </c>
      <c r="T32" s="42">
        <f>'záznam pátrací'!AB19</f>
        <v>20</v>
      </c>
      <c r="U32" s="46">
        <f>'záznam pátrací'!AC19</f>
        <v>123</v>
      </c>
      <c r="V32" s="120">
        <f>'záznam pátrací'!AG19</f>
        <v>301</v>
      </c>
      <c r="W32" s="45">
        <f>'záznam pátrací'!O19</f>
        <v>25</v>
      </c>
      <c r="X32" s="44">
        <f>'záznam pátrací'!P19</f>
        <v>19</v>
      </c>
      <c r="Y32" s="44">
        <f>'záznam pátrací'!Q19</f>
        <v>22</v>
      </c>
      <c r="Z32" s="45">
        <f>'záznam pátrací'!R19</f>
        <v>5</v>
      </c>
      <c r="AA32" s="45">
        <f>'záznam pátrací'!S19</f>
        <v>3</v>
      </c>
      <c r="AB32" s="42">
        <f>'záznam pátrací'!T19</f>
        <v>3</v>
      </c>
      <c r="AC32" s="44">
        <f>'záznam pátrací'!U19</f>
        <v>29</v>
      </c>
      <c r="AD32" s="45">
        <f>'záznam pátrací'!V19</f>
        <v>3</v>
      </c>
      <c r="AE32" s="44">
        <f>'záznam pátrací'!W19</f>
        <v>44</v>
      </c>
      <c r="AF32" s="45">
        <f>'záznam pátrací'!X19</f>
        <v>2</v>
      </c>
      <c r="AG32" s="43">
        <f>'záznam pátrací'!AE19</f>
        <v>155</v>
      </c>
      <c r="AH32" s="43">
        <f>V32</f>
        <v>301</v>
      </c>
      <c r="AI32" s="43">
        <f t="shared" si="4"/>
        <v>84</v>
      </c>
      <c r="AJ32" s="43">
        <f>'záznam pátrací'!AH19</f>
        <v>540</v>
      </c>
      <c r="AK32" s="43">
        <v>4</v>
      </c>
      <c r="AL32" s="86"/>
      <c r="AM32" s="116">
        <f>'záznam pátrací'!AI19</f>
        <v>4</v>
      </c>
    </row>
    <row r="33" spans="1:39" s="117" customFormat="1" ht="17.25" customHeight="1">
      <c r="A33" s="81"/>
      <c r="B33" s="52">
        <f>'záznam pátrací'!A20</f>
        <v>11</v>
      </c>
      <c r="C33" s="53" t="str">
        <f>'záznam pátrací'!B20</f>
        <v>prap.</v>
      </c>
      <c r="D33" s="54" t="str">
        <f>'záznam pátrací'!C20</f>
        <v>RAKOWSKI Radim</v>
      </c>
      <c r="E33" s="55" t="str">
        <f>'záznam pátrací'!D20</f>
        <v>OV</v>
      </c>
      <c r="F33" s="56">
        <f>'záznam pátrací'!E20</f>
        <v>6</v>
      </c>
      <c r="G33" s="56">
        <f>'záznam pátrací'!F20</f>
        <v>9</v>
      </c>
      <c r="H33" s="56">
        <f>'záznam pátrací'!G20</f>
        <v>6</v>
      </c>
      <c r="I33" s="56">
        <f>'záznam pátrací'!H20</f>
        <v>10</v>
      </c>
      <c r="J33" s="56">
        <f>'záznam pátrací'!I20</f>
        <v>6</v>
      </c>
      <c r="K33" s="56">
        <f>'záznam pátrací'!J20</f>
        <v>9</v>
      </c>
      <c r="L33" s="56">
        <f>'záznam pátrací'!K20</f>
        <v>7</v>
      </c>
      <c r="M33" s="56">
        <f>'záznam pátrací'!L20</f>
        <v>10</v>
      </c>
      <c r="N33" s="56">
        <f>'záznam pátrací'!M20</f>
        <v>4</v>
      </c>
      <c r="O33" s="56">
        <f>'záznam pátrací'!N20</f>
        <v>10</v>
      </c>
      <c r="P33" s="57">
        <f>'záznam pátrací'!AF20</f>
        <v>77</v>
      </c>
      <c r="Q33" s="56">
        <f>'záznam pátrací'!Y20</f>
        <v>44</v>
      </c>
      <c r="R33" s="56">
        <f>'záznam pátrací'!Z20</f>
        <v>22</v>
      </c>
      <c r="S33" s="56">
        <f>'záznam pátrací'!AA20</f>
        <v>100</v>
      </c>
      <c r="T33" s="56">
        <f>'záznam pátrací'!AB20</f>
        <v>20</v>
      </c>
      <c r="U33" s="60">
        <f>'záznam pátrací'!AC20</f>
        <v>95</v>
      </c>
      <c r="V33" s="118">
        <f>'záznam pátrací'!AG20</f>
        <v>281</v>
      </c>
      <c r="W33" s="59">
        <f>'záznam pátrací'!O20</f>
        <v>16</v>
      </c>
      <c r="X33" s="58">
        <f>'záznam pátrací'!P20</f>
        <v>17</v>
      </c>
      <c r="Y33" s="58">
        <f>'záznam pátrací'!Q20</f>
        <v>21</v>
      </c>
      <c r="Z33" s="59">
        <f>'záznam pátrací'!R20</f>
        <v>0</v>
      </c>
      <c r="AA33" s="59">
        <f>'záznam pátrací'!S20</f>
        <v>2</v>
      </c>
      <c r="AB33" s="56">
        <f>'záznam pátrací'!T20</f>
        <v>3</v>
      </c>
      <c r="AC33" s="58">
        <f>'záznam pátrací'!U20</f>
        <v>25</v>
      </c>
      <c r="AD33" s="59">
        <f>'záznam pátrací'!V20</f>
        <v>0</v>
      </c>
      <c r="AE33" s="58">
        <f>'záznam pátrací'!W20</f>
        <v>35</v>
      </c>
      <c r="AF33" s="59">
        <f>'záznam pátrací'!X20</f>
        <v>0</v>
      </c>
      <c r="AG33" s="57">
        <f>'záznam pátrací'!AE20</f>
        <v>119</v>
      </c>
      <c r="AH33" s="57">
        <f>V33</f>
        <v>281</v>
      </c>
      <c r="AI33" s="57">
        <f t="shared" si="4"/>
        <v>77</v>
      </c>
      <c r="AJ33" s="57">
        <f>'záznam pátrací'!AH20</f>
        <v>477</v>
      </c>
      <c r="AK33" s="57">
        <v>6</v>
      </c>
      <c r="AL33" s="86"/>
      <c r="AM33" s="116">
        <f>'záznam pátrací'!AI20</f>
        <v>6</v>
      </c>
    </row>
    <row r="34" spans="1:39" s="117" customFormat="1" ht="17.25" customHeight="1">
      <c r="A34" s="81"/>
      <c r="B34" s="38">
        <f>'záznam pátrací'!A21</f>
        <v>8</v>
      </c>
      <c r="C34" s="39" t="str">
        <f>'záznam pátrací'!B21</f>
        <v>pprap.</v>
      </c>
      <c r="D34" s="119" t="str">
        <f>'záznam pátrací'!C21</f>
        <v>KALOUSOVÁ Eliška</v>
      </c>
      <c r="E34" s="41" t="str">
        <f>'záznam pátrací'!D21</f>
        <v>PV</v>
      </c>
      <c r="F34" s="42">
        <f>'záznam pátrací'!E21</f>
        <v>5</v>
      </c>
      <c r="G34" s="42">
        <f>'záznam pátrací'!F21</f>
        <v>7</v>
      </c>
      <c r="H34" s="42">
        <f>'záznam pátrací'!G21</f>
        <v>8</v>
      </c>
      <c r="I34" s="42">
        <f>'záznam pátrací'!H21</f>
        <v>10</v>
      </c>
      <c r="J34" s="42">
        <f>'záznam pátrací'!I21</f>
        <v>7</v>
      </c>
      <c r="K34" s="42">
        <f>'záznam pátrací'!J21</f>
        <v>10</v>
      </c>
      <c r="L34" s="42">
        <f>'záznam pátrací'!K21</f>
        <v>10</v>
      </c>
      <c r="M34" s="42">
        <f>'záznam pátrací'!L21</f>
        <v>9</v>
      </c>
      <c r="N34" s="42">
        <f>'záznam pátrací'!M21</f>
        <v>0</v>
      </c>
      <c r="O34" s="42">
        <f>'záznam pátrací'!N21</f>
        <v>10</v>
      </c>
      <c r="P34" s="43">
        <f>'záznam pátrací'!AF21</f>
        <v>76</v>
      </c>
      <c r="Q34" s="42">
        <f>'záznam pátrací'!Y21</f>
        <v>74</v>
      </c>
      <c r="R34" s="42">
        <f>'záznam pátrací'!Z21</f>
        <v>65</v>
      </c>
      <c r="S34" s="42">
        <f>'záznam pátrací'!AA21</f>
        <v>100</v>
      </c>
      <c r="T34" s="42">
        <f>'záznam pátrací'!AB21</f>
        <v>30</v>
      </c>
      <c r="U34" s="46">
        <f>'záznam pátrací'!AC21</f>
        <v>0</v>
      </c>
      <c r="V34" s="120">
        <f>'záznam pátrací'!AG21</f>
        <v>269</v>
      </c>
      <c r="W34" s="45">
        <f>'záznam pátrací'!O21</f>
        <v>28</v>
      </c>
      <c r="X34" s="44">
        <f>'záznam pátrací'!P21</f>
        <v>14</v>
      </c>
      <c r="Y34" s="44">
        <f>'záznam pátrací'!Q21</f>
        <v>0</v>
      </c>
      <c r="Z34" s="45">
        <f>'záznam pátrací'!R21</f>
        <v>0</v>
      </c>
      <c r="AA34" s="45">
        <f>'záznam pátrací'!S21</f>
        <v>0</v>
      </c>
      <c r="AB34" s="42">
        <f>'záznam pátrací'!T21</f>
        <v>0</v>
      </c>
      <c r="AC34" s="44">
        <f>'záznam pátrací'!U21</f>
        <v>31</v>
      </c>
      <c r="AD34" s="45">
        <f>'záznam pátrací'!V21</f>
        <v>0</v>
      </c>
      <c r="AE34" s="44">
        <f>'záznam pátrací'!W21</f>
        <v>32</v>
      </c>
      <c r="AF34" s="45">
        <f>'záznam pátrací'!X21</f>
        <v>0</v>
      </c>
      <c r="AG34" s="43">
        <f>'záznam pátrací'!AE21</f>
        <v>105</v>
      </c>
      <c r="AH34" s="43">
        <f>V34</f>
        <v>269</v>
      </c>
      <c r="AI34" s="43">
        <f t="shared" si="4"/>
        <v>76</v>
      </c>
      <c r="AJ34" s="43">
        <f>'záznam pátrací'!AH21</f>
        <v>450</v>
      </c>
      <c r="AK34" s="43">
        <v>9</v>
      </c>
      <c r="AL34" s="86"/>
      <c r="AM34" s="116">
        <f>'záznam pátrací'!AI21</f>
        <v>9</v>
      </c>
    </row>
    <row r="35" spans="1:39" s="117" customFormat="1" ht="17.25" customHeight="1">
      <c r="A35" s="81"/>
      <c r="B35" s="121">
        <f>'záznam pátrací'!A22</f>
        <v>0</v>
      </c>
      <c r="C35" s="122">
        <f>'záznam pátrací'!B22</f>
        <v>0</v>
      </c>
      <c r="D35" s="123">
        <f>'záznam pátrací'!C22</f>
        <v>0</v>
      </c>
      <c r="E35" s="124">
        <f>'záznam pátrací'!D22</f>
        <v>0</v>
      </c>
      <c r="F35" s="125">
        <f>'záznam pátrací'!E22</f>
        <v>0</v>
      </c>
      <c r="G35" s="125">
        <f>'záznam pátrací'!F22</f>
        <v>0</v>
      </c>
      <c r="H35" s="125">
        <f>'záznam pátrací'!G22</f>
        <v>0</v>
      </c>
      <c r="I35" s="125">
        <f>'záznam pátrací'!H22</f>
        <v>0</v>
      </c>
      <c r="J35" s="125">
        <f>'záznam pátrací'!I22</f>
        <v>0</v>
      </c>
      <c r="K35" s="125">
        <f>'záznam pátrací'!J22</f>
        <v>0</v>
      </c>
      <c r="L35" s="125">
        <f>'záznam pátrací'!K22</f>
        <v>0</v>
      </c>
      <c r="M35" s="125">
        <f>'záznam pátrací'!L22</f>
        <v>0</v>
      </c>
      <c r="N35" s="125">
        <f>'záznam pátrací'!M22</f>
        <v>0</v>
      </c>
      <c r="O35" s="125">
        <f>'záznam pátrací'!N22</f>
        <v>0</v>
      </c>
      <c r="P35" s="126">
        <f>'záznam pátrací'!AF22</f>
        <v>0</v>
      </c>
      <c r="Q35" s="125">
        <f>'záznam pátrací'!Y22</f>
        <v>0</v>
      </c>
      <c r="R35" s="125">
        <f>'záznam pátrací'!Z22</f>
        <v>0</v>
      </c>
      <c r="S35" s="125">
        <f>'záznam pátrací'!AA22</f>
        <v>0</v>
      </c>
      <c r="T35" s="125">
        <f>'záznam pátrací'!AB22</f>
        <v>0</v>
      </c>
      <c r="U35" s="127">
        <f>'záznam pátrací'!AC22</f>
        <v>0</v>
      </c>
      <c r="V35" s="128">
        <f>'záznam pátrací'!AG22</f>
        <v>0</v>
      </c>
      <c r="W35" s="129">
        <f>'záznam pátrací'!O22</f>
        <v>0</v>
      </c>
      <c r="X35" s="130">
        <f>'záznam pátrací'!P22</f>
        <v>0</v>
      </c>
      <c r="Y35" s="130">
        <f>'záznam pátrací'!Q22</f>
        <v>0</v>
      </c>
      <c r="Z35" s="129">
        <f>'záznam pátrací'!R22</f>
        <v>0</v>
      </c>
      <c r="AA35" s="129">
        <f>'záznam pátrací'!S22</f>
        <v>0</v>
      </c>
      <c r="AB35" s="125">
        <f>'záznam pátrací'!T22</f>
        <v>0</v>
      </c>
      <c r="AC35" s="130">
        <f>'záznam pátrací'!U22</f>
        <v>0</v>
      </c>
      <c r="AD35" s="129">
        <f>'záznam pátrací'!V22</f>
        <v>0</v>
      </c>
      <c r="AE35" s="130">
        <f>'záznam pátrací'!W22</f>
        <v>0</v>
      </c>
      <c r="AF35" s="129">
        <f>'záznam pátrací'!X22</f>
        <v>0</v>
      </c>
      <c r="AG35" s="126">
        <f>'záznam pátrací'!AE22</f>
        <v>0</v>
      </c>
      <c r="AH35" s="126">
        <f>V35</f>
        <v>0</v>
      </c>
      <c r="AI35" s="126">
        <f t="shared" si="4"/>
        <v>0</v>
      </c>
      <c r="AJ35" s="126">
        <f>'záznam pátrací'!AH22</f>
        <v>0</v>
      </c>
      <c r="AK35" s="126">
        <f>'záznam pátrací'!AK22</f>
        <v>13</v>
      </c>
      <c r="AL35" s="86"/>
      <c r="AM35" s="116">
        <f>'záznam pátrací'!AI22</f>
        <v>13</v>
      </c>
    </row>
    <row r="36" spans="1:38" s="117" customFormat="1" ht="9.75" customHeight="1">
      <c r="A36" s="72"/>
      <c r="B36" s="131"/>
      <c r="C36" s="131"/>
      <c r="D36" s="131"/>
      <c r="E36" s="132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3"/>
      <c r="AC36" s="133"/>
      <c r="AD36" s="133"/>
      <c r="AE36" s="133"/>
      <c r="AF36" s="133"/>
      <c r="AG36" s="134"/>
      <c r="AH36" s="134"/>
      <c r="AI36" s="408" t="s">
        <v>47</v>
      </c>
      <c r="AJ36" s="393"/>
      <c r="AK36" s="393"/>
      <c r="AL36" s="77"/>
    </row>
    <row r="37" spans="5:32" s="117" customFormat="1" ht="15">
      <c r="E37" s="135"/>
      <c r="AB37" s="49"/>
      <c r="AC37" s="49"/>
      <c r="AD37" s="49"/>
      <c r="AE37" s="49"/>
      <c r="AF37" s="49"/>
    </row>
    <row r="38" spans="5:32" s="117" customFormat="1" ht="15">
      <c r="E38" s="135"/>
      <c r="AB38" s="49"/>
      <c r="AC38" s="49"/>
      <c r="AD38" s="49"/>
      <c r="AE38" s="49"/>
      <c r="AF38" s="49"/>
    </row>
    <row r="39" spans="5:32" s="117" customFormat="1" ht="15">
      <c r="E39" s="135"/>
      <c r="AB39" s="49"/>
      <c r="AC39" s="49"/>
      <c r="AD39" s="49"/>
      <c r="AE39" s="49"/>
      <c r="AF39" s="49"/>
    </row>
    <row r="40" spans="5:32" s="117" customFormat="1" ht="15">
      <c r="E40" s="135"/>
      <c r="AB40" s="49"/>
      <c r="AC40" s="49"/>
      <c r="AD40" s="49"/>
      <c r="AE40" s="49"/>
      <c r="AF40" s="49"/>
    </row>
    <row r="41" spans="5:32" s="117" customFormat="1" ht="15">
      <c r="E41" s="135"/>
      <c r="AB41" s="49"/>
      <c r="AC41" s="49"/>
      <c r="AD41" s="49"/>
      <c r="AE41" s="49"/>
      <c r="AF41" s="49"/>
    </row>
    <row r="42" spans="5:32" s="117" customFormat="1" ht="15">
      <c r="E42" s="135"/>
      <c r="AB42" s="49"/>
      <c r="AC42" s="49"/>
      <c r="AD42" s="49"/>
      <c r="AE42" s="49"/>
      <c r="AF42" s="49"/>
    </row>
    <row r="43" spans="5:32" s="117" customFormat="1" ht="15">
      <c r="E43" s="135"/>
      <c r="AB43" s="49"/>
      <c r="AC43" s="49"/>
      <c r="AD43" s="49"/>
      <c r="AE43" s="49"/>
      <c r="AF43" s="49"/>
    </row>
    <row r="44" spans="5:32" s="117" customFormat="1" ht="15">
      <c r="E44" s="135"/>
      <c r="AB44" s="49"/>
      <c r="AC44" s="49"/>
      <c r="AD44" s="49"/>
      <c r="AE44" s="49"/>
      <c r="AF44" s="49"/>
    </row>
    <row r="45" spans="5:32" s="117" customFormat="1" ht="15">
      <c r="E45" s="135"/>
      <c r="AB45" s="49"/>
      <c r="AC45" s="49"/>
      <c r="AD45" s="49"/>
      <c r="AE45" s="49"/>
      <c r="AF45" s="49"/>
    </row>
    <row r="46" spans="5:32" s="117" customFormat="1" ht="15">
      <c r="E46" s="135"/>
      <c r="AB46" s="49"/>
      <c r="AC46" s="49"/>
      <c r="AD46" s="49"/>
      <c r="AE46" s="49"/>
      <c r="AF46" s="49"/>
    </row>
    <row r="47" spans="5:32" s="117" customFormat="1" ht="15">
      <c r="E47" s="135"/>
      <c r="AB47" s="49"/>
      <c r="AC47" s="49"/>
      <c r="AD47" s="49"/>
      <c r="AE47" s="49"/>
      <c r="AF47" s="49"/>
    </row>
    <row r="48" spans="5:32" s="117" customFormat="1" ht="15">
      <c r="E48" s="135"/>
      <c r="AB48" s="49"/>
      <c r="AC48" s="49"/>
      <c r="AD48" s="49"/>
      <c r="AE48" s="49"/>
      <c r="AF48" s="49"/>
    </row>
    <row r="49" s="117" customFormat="1" ht="15">
      <c r="E49" s="135"/>
    </row>
    <row r="50" s="117" customFormat="1" ht="15">
      <c r="E50" s="135"/>
    </row>
    <row r="51" s="117" customFormat="1" ht="15">
      <c r="E51" s="135"/>
    </row>
    <row r="52" s="117" customFormat="1" ht="15">
      <c r="E52" s="135"/>
    </row>
    <row r="53" s="117" customFormat="1" ht="15">
      <c r="E53" s="135"/>
    </row>
    <row r="54" s="117" customFormat="1" ht="15">
      <c r="E54" s="135"/>
    </row>
    <row r="55" s="117" customFormat="1" ht="15">
      <c r="E55" s="135"/>
    </row>
    <row r="56" s="117" customFormat="1" ht="15">
      <c r="E56" s="135"/>
    </row>
    <row r="57" s="117" customFormat="1" ht="15">
      <c r="E57" s="135"/>
    </row>
    <row r="58" s="117" customFormat="1" ht="15">
      <c r="E58" s="135"/>
    </row>
    <row r="59" s="117" customFormat="1" ht="15">
      <c r="E59" s="135"/>
    </row>
    <row r="60" s="117" customFormat="1" ht="15">
      <c r="E60" s="135"/>
    </row>
    <row r="61" s="117" customFormat="1" ht="15">
      <c r="E61" s="135"/>
    </row>
    <row r="62" s="117" customFormat="1" ht="15">
      <c r="E62" s="135"/>
    </row>
    <row r="63" s="117" customFormat="1" ht="15">
      <c r="E63" s="135"/>
    </row>
    <row r="64" s="117" customFormat="1" ht="15">
      <c r="E64" s="135"/>
    </row>
    <row r="65" s="117" customFormat="1" ht="15">
      <c r="E65" s="135"/>
    </row>
    <row r="66" s="117" customFormat="1" ht="15">
      <c r="E66" s="135"/>
    </row>
    <row r="67" s="117" customFormat="1" ht="15">
      <c r="E67" s="135"/>
    </row>
    <row r="68" s="117" customFormat="1" ht="15">
      <c r="E68" s="135"/>
    </row>
    <row r="69" s="117" customFormat="1" ht="15">
      <c r="E69" s="135"/>
    </row>
    <row r="70" s="117" customFormat="1" ht="15">
      <c r="E70" s="135"/>
    </row>
    <row r="71" s="117" customFormat="1" ht="15">
      <c r="E71" s="135"/>
    </row>
    <row r="72" s="117" customFormat="1" ht="15">
      <c r="E72" s="135"/>
    </row>
    <row r="73" s="117" customFormat="1" ht="15">
      <c r="E73" s="135"/>
    </row>
    <row r="74" s="117" customFormat="1" ht="15">
      <c r="E74" s="135"/>
    </row>
    <row r="75" s="117" customFormat="1" ht="15">
      <c r="E75" s="135"/>
    </row>
    <row r="76" s="117" customFormat="1" ht="15">
      <c r="E76" s="135"/>
    </row>
    <row r="77" s="117" customFormat="1" ht="15">
      <c r="E77" s="135"/>
    </row>
    <row r="78" s="117" customFormat="1" ht="15">
      <c r="E78" s="135"/>
    </row>
    <row r="79" s="117" customFormat="1" ht="15">
      <c r="E79" s="135"/>
    </row>
    <row r="80" s="117" customFormat="1" ht="15">
      <c r="E80" s="135"/>
    </row>
    <row r="81" s="117" customFormat="1" ht="15">
      <c r="E81" s="135"/>
    </row>
    <row r="82" s="117" customFormat="1" ht="15">
      <c r="E82" s="135"/>
    </row>
    <row r="83" s="117" customFormat="1" ht="15">
      <c r="E83" s="135"/>
    </row>
    <row r="84" s="117" customFormat="1" ht="15">
      <c r="E84" s="135"/>
    </row>
    <row r="85" spans="3:5" s="117" customFormat="1" ht="15">
      <c r="C85" s="135"/>
      <c r="D85" s="135"/>
      <c r="E85" s="135"/>
    </row>
    <row r="86" spans="3:5" s="117" customFormat="1" ht="15">
      <c r="C86" s="135"/>
      <c r="D86" s="135"/>
      <c r="E86" s="135"/>
    </row>
  </sheetData>
  <sheetProtection/>
  <mergeCells count="8">
    <mergeCell ref="AI36:AK36"/>
    <mergeCell ref="AG1:AK1"/>
    <mergeCell ref="B2:B3"/>
    <mergeCell ref="E2:E3"/>
    <mergeCell ref="B20:B21"/>
    <mergeCell ref="E20:E21"/>
    <mergeCell ref="C2:D2"/>
    <mergeCell ref="C20:D20"/>
  </mergeCells>
  <printOptions horizontalCentered="1" verticalCentered="1"/>
  <pageMargins left="0" right="0" top="0" bottom="0" header="0" footer="0"/>
  <pageSetup horizontalDpi="300" verticalDpi="300" orientation="landscape" pageOrder="overThenDown" paperSize="9" scale="119" r:id="rId1"/>
  <colBreaks count="1" manualBreakCount="1"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S70"/>
  <sheetViews>
    <sheetView view="pageBreakPreview" zoomScale="75" zoomScaleSheetLayoutView="75" workbookViewId="0" topLeftCell="A34">
      <selection activeCell="C1" sqref="C1:R1"/>
    </sheetView>
  </sheetViews>
  <sheetFormatPr defaultColWidth="9.140625" defaultRowHeight="12.75"/>
  <cols>
    <col min="1" max="1" width="2.28125" style="49" customWidth="1"/>
    <col min="2" max="2" width="0.85546875" style="319" customWidth="1"/>
    <col min="3" max="3" width="7.57421875" style="135" customWidth="1"/>
    <col min="4" max="4" width="9.8515625" style="135" customWidth="1"/>
    <col min="5" max="5" width="22.28125" style="135" customWidth="1"/>
    <col min="6" max="6" width="9.8515625" style="135" customWidth="1"/>
    <col min="7" max="7" width="0.85546875" style="319" customWidth="1"/>
    <col min="8" max="9" width="9.8515625" style="135" customWidth="1"/>
    <col min="10" max="10" width="0.85546875" style="319" customWidth="1"/>
    <col min="11" max="11" width="9.8515625" style="223" customWidth="1"/>
    <col min="12" max="12" width="9.8515625" style="135" customWidth="1"/>
    <col min="13" max="13" width="0.85546875" style="319" customWidth="1"/>
    <col min="14" max="15" width="9.8515625" style="135" customWidth="1"/>
    <col min="16" max="16" width="0.85546875" style="319" customWidth="1"/>
    <col min="17" max="18" width="9.8515625" style="135" customWidth="1"/>
    <col min="19" max="19" width="0.85546875" style="319" customWidth="1"/>
    <col min="20" max="16384" width="9.140625" style="49" customWidth="1"/>
  </cols>
  <sheetData>
    <row r="1" spans="2:19" ht="58.5" customHeight="1">
      <c r="B1" s="266"/>
      <c r="C1" s="420" t="s">
        <v>88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267"/>
    </row>
    <row r="2" spans="2:19" s="25" customFormat="1" ht="108" customHeight="1">
      <c r="B2" s="268"/>
      <c r="C2" s="416" t="s">
        <v>1</v>
      </c>
      <c r="D2" s="418">
        <f ca="1">NOW()</f>
        <v>38167.562752777776</v>
      </c>
      <c r="E2" s="419"/>
      <c r="F2" s="269" t="s">
        <v>2</v>
      </c>
      <c r="G2" s="270"/>
      <c r="H2" s="422" t="s">
        <v>11</v>
      </c>
      <c r="I2" s="423"/>
      <c r="J2" s="270"/>
      <c r="K2" s="422" t="s">
        <v>39</v>
      </c>
      <c r="L2" s="423"/>
      <c r="M2" s="270"/>
      <c r="N2" s="422" t="s">
        <v>45</v>
      </c>
      <c r="O2" s="423"/>
      <c r="P2" s="270"/>
      <c r="Q2" s="422" t="s">
        <v>60</v>
      </c>
      <c r="R2" s="423"/>
      <c r="S2" s="24"/>
    </row>
    <row r="3" spans="2:19" s="36" customFormat="1" ht="21" customHeight="1">
      <c r="B3" s="271"/>
      <c r="C3" s="417"/>
      <c r="D3" s="272" t="s">
        <v>27</v>
      </c>
      <c r="E3" s="273" t="s">
        <v>28</v>
      </c>
      <c r="F3" s="274"/>
      <c r="G3" s="275"/>
      <c r="H3" s="276" t="s">
        <v>58</v>
      </c>
      <c r="I3" s="28" t="s">
        <v>59</v>
      </c>
      <c r="J3" s="275"/>
      <c r="K3" s="276" t="s">
        <v>58</v>
      </c>
      <c r="L3" s="28" t="s">
        <v>59</v>
      </c>
      <c r="M3" s="275"/>
      <c r="N3" s="276" t="s">
        <v>58</v>
      </c>
      <c r="O3" s="28" t="s">
        <v>59</v>
      </c>
      <c r="P3" s="275"/>
      <c r="Q3" s="276" t="s">
        <v>58</v>
      </c>
      <c r="R3" s="28" t="s">
        <v>59</v>
      </c>
      <c r="S3" s="277"/>
    </row>
    <row r="4" spans="2:19" s="36" customFormat="1" ht="4.5" customHeight="1">
      <c r="B4" s="271"/>
      <c r="C4" s="278"/>
      <c r="D4" s="279"/>
      <c r="E4" s="279"/>
      <c r="F4" s="280"/>
      <c r="G4" s="280"/>
      <c r="H4" s="281"/>
      <c r="I4" s="282"/>
      <c r="J4" s="280"/>
      <c r="K4" s="281"/>
      <c r="L4" s="282"/>
      <c r="M4" s="280"/>
      <c r="N4" s="281"/>
      <c r="O4" s="282"/>
      <c r="P4" s="280"/>
      <c r="Q4" s="281"/>
      <c r="R4" s="282"/>
      <c r="S4" s="277"/>
    </row>
    <row r="5" spans="2:19" s="51" customFormat="1" ht="27" customHeight="1">
      <c r="B5" s="283"/>
      <c r="C5" s="284">
        <f>'záznam pátrací'!A9</f>
        <v>12</v>
      </c>
      <c r="D5" s="285" t="str">
        <f>'záznam pátrací'!B9</f>
        <v>npor.</v>
      </c>
      <c r="E5" s="286" t="str">
        <f>'záznam pátrací'!C9</f>
        <v>CHYTRA Pavel</v>
      </c>
      <c r="F5" s="287" t="str">
        <f>'záznam pátrací'!D9</f>
        <v>CB</v>
      </c>
      <c r="G5" s="288"/>
      <c r="H5" s="289">
        <f>'záznam pátrací'!AF9</f>
        <v>44</v>
      </c>
      <c r="I5" s="290">
        <f>RANK(H5,H$5:H$18)</f>
        <v>10</v>
      </c>
      <c r="J5" s="288"/>
      <c r="K5" s="289">
        <f>'záznam pátrací'!AE9</f>
        <v>144</v>
      </c>
      <c r="L5" s="290">
        <f>RANK(K5,K$5:K$18)</f>
        <v>4</v>
      </c>
      <c r="M5" s="288"/>
      <c r="N5" s="289">
        <f>'záznam pátrací'!AG9</f>
        <v>245</v>
      </c>
      <c r="O5" s="290">
        <f>RANK(N5,N$5:N$18)</f>
        <v>11</v>
      </c>
      <c r="P5" s="288"/>
      <c r="Q5" s="289">
        <f>H5+K5+N5</f>
        <v>433</v>
      </c>
      <c r="R5" s="290">
        <f>RANK(Q5,Q$5:Q$18)</f>
        <v>10</v>
      </c>
      <c r="S5" s="291"/>
    </row>
    <row r="6" spans="2:19" s="51" customFormat="1" ht="27" customHeight="1">
      <c r="B6" s="283"/>
      <c r="C6" s="292">
        <f>'záznam pátrací'!A10</f>
        <v>5</v>
      </c>
      <c r="D6" s="293" t="str">
        <f>'záznam pátrací'!B10</f>
        <v>pprap.</v>
      </c>
      <c r="E6" s="294" t="str">
        <f>'záznam pátrací'!C10</f>
        <v>KORIBSKÝ Štefan</v>
      </c>
      <c r="F6" s="295" t="str">
        <f>'záznam pátrací'!D10</f>
        <v>CB</v>
      </c>
      <c r="G6" s="296"/>
      <c r="H6" s="297">
        <f>'záznam pátrací'!AF10</f>
        <v>66</v>
      </c>
      <c r="I6" s="298">
        <f aca="true" t="shared" si="0" ref="I6:I18">RANK(H6,H$5:H$18)</f>
        <v>5</v>
      </c>
      <c r="J6" s="296"/>
      <c r="K6" s="297">
        <f>'záznam pátrací'!AE10</f>
        <v>118</v>
      </c>
      <c r="L6" s="298">
        <f aca="true" t="shared" si="1" ref="L6:L18">RANK(K6,K$5:K$18)</f>
        <v>9</v>
      </c>
      <c r="M6" s="296"/>
      <c r="N6" s="297">
        <f>'záznam pátrací'!AG10</f>
        <v>433</v>
      </c>
      <c r="O6" s="298">
        <f aca="true" t="shared" si="2" ref="O6:O18">RANK(N6,N$5:N$18)</f>
        <v>1</v>
      </c>
      <c r="P6" s="296"/>
      <c r="Q6" s="297">
        <f aca="true" t="shared" si="3" ref="Q6:Q18">H6+K6+N6</f>
        <v>617</v>
      </c>
      <c r="R6" s="298">
        <f aca="true" t="shared" si="4" ref="R6:R18">RANK(Q6,Q$5:Q$18)</f>
        <v>1</v>
      </c>
      <c r="S6" s="291"/>
    </row>
    <row r="7" spans="2:19" s="67" customFormat="1" ht="27" customHeight="1">
      <c r="B7" s="283"/>
      <c r="C7" s="299">
        <f>'záznam pátrací'!A11</f>
        <v>4</v>
      </c>
      <c r="D7" s="300" t="str">
        <f>'záznam pátrací'!B11</f>
        <v>npor.</v>
      </c>
      <c r="E7" s="301" t="str">
        <f>'záznam pátrací'!C11</f>
        <v>FOJTÍK Jaromír</v>
      </c>
      <c r="F7" s="302" t="str">
        <f>'záznam pátrací'!D11</f>
        <v>BR</v>
      </c>
      <c r="G7" s="296"/>
      <c r="H7" s="303">
        <f>'záznam pátrací'!AF11</f>
        <v>65</v>
      </c>
      <c r="I7" s="304">
        <f t="shared" si="0"/>
        <v>6</v>
      </c>
      <c r="J7" s="296"/>
      <c r="K7" s="303">
        <f>'záznam pátrací'!AE11</f>
        <v>127</v>
      </c>
      <c r="L7" s="304">
        <f t="shared" si="1"/>
        <v>7</v>
      </c>
      <c r="M7" s="296"/>
      <c r="N7" s="303">
        <f>'záznam pátrací'!AG11</f>
        <v>373</v>
      </c>
      <c r="O7" s="304">
        <f t="shared" si="2"/>
        <v>2</v>
      </c>
      <c r="P7" s="296"/>
      <c r="Q7" s="303">
        <f t="shared" si="3"/>
        <v>565</v>
      </c>
      <c r="R7" s="304">
        <f t="shared" si="4"/>
        <v>2</v>
      </c>
      <c r="S7" s="291"/>
    </row>
    <row r="8" spans="2:19" s="51" customFormat="1" ht="27" customHeight="1">
      <c r="B8" s="283"/>
      <c r="C8" s="292">
        <f>'záznam pátrací'!A12</f>
        <v>1</v>
      </c>
      <c r="D8" s="293" t="str">
        <f>'záznam pátrací'!B12</f>
        <v>nstržm.</v>
      </c>
      <c r="E8" s="294" t="str">
        <f>'záznam pátrací'!C12</f>
        <v>KAŠPÁREK Petr</v>
      </c>
      <c r="F8" s="295" t="str">
        <f>'záznam pátrací'!D12</f>
        <v>BR</v>
      </c>
      <c r="G8" s="296"/>
      <c r="H8" s="297">
        <f>'záznam pátrací'!AF12</f>
        <v>54</v>
      </c>
      <c r="I8" s="298">
        <f t="shared" si="0"/>
        <v>7</v>
      </c>
      <c r="J8" s="296"/>
      <c r="K8" s="297">
        <f>'záznam pátrací'!AE12</f>
        <v>131</v>
      </c>
      <c r="L8" s="298">
        <f t="shared" si="1"/>
        <v>6</v>
      </c>
      <c r="M8" s="296"/>
      <c r="N8" s="297">
        <f>'záznam pátrací'!AG12</f>
        <v>281</v>
      </c>
      <c r="O8" s="298">
        <f t="shared" si="2"/>
        <v>7</v>
      </c>
      <c r="P8" s="296"/>
      <c r="Q8" s="297">
        <f t="shared" si="3"/>
        <v>466</v>
      </c>
      <c r="R8" s="298">
        <f t="shared" si="4"/>
        <v>7</v>
      </c>
      <c r="S8" s="291"/>
    </row>
    <row r="9" spans="2:19" s="51" customFormat="1" ht="27" customHeight="1">
      <c r="B9" s="283"/>
      <c r="C9" s="299">
        <f>'záznam pátrací'!A13</f>
        <v>7</v>
      </c>
      <c r="D9" s="300" t="str">
        <f>'záznam pátrací'!B13</f>
        <v>prap.</v>
      </c>
      <c r="E9" s="301" t="str">
        <f>'záznam pátrací'!C13</f>
        <v>MORAVEC Marek</v>
      </c>
      <c r="F9" s="302" t="str">
        <f>'záznam pátrací'!D13</f>
        <v>UL</v>
      </c>
      <c r="G9" s="296"/>
      <c r="H9" s="303">
        <f>'záznam pátrací'!AF13</f>
        <v>53</v>
      </c>
      <c r="I9" s="304">
        <f t="shared" si="0"/>
        <v>8</v>
      </c>
      <c r="J9" s="296"/>
      <c r="K9" s="303">
        <f>'záznam pátrací'!AE13</f>
        <v>163</v>
      </c>
      <c r="L9" s="304">
        <f t="shared" si="1"/>
        <v>1</v>
      </c>
      <c r="M9" s="296"/>
      <c r="N9" s="303">
        <f>'záznam pátrací'!AG13</f>
        <v>348</v>
      </c>
      <c r="O9" s="304">
        <f t="shared" si="2"/>
        <v>3</v>
      </c>
      <c r="P9" s="296"/>
      <c r="Q9" s="303">
        <f t="shared" si="3"/>
        <v>564</v>
      </c>
      <c r="R9" s="304">
        <f t="shared" si="4"/>
        <v>3</v>
      </c>
      <c r="S9" s="291"/>
    </row>
    <row r="10" spans="2:19" s="51" customFormat="1" ht="27" customHeight="1">
      <c r="B10" s="283"/>
      <c r="C10" s="292">
        <f>'záznam pátrací'!A14</f>
        <v>10</v>
      </c>
      <c r="D10" s="293" t="str">
        <f>'záznam pátrací'!B14</f>
        <v>prap.</v>
      </c>
      <c r="E10" s="294" t="str">
        <f>'záznam pátrací'!C14</f>
        <v>PATZELT Jan</v>
      </c>
      <c r="F10" s="295" t="str">
        <f>'záznam pátrací'!D14</f>
        <v>UL</v>
      </c>
      <c r="G10" s="296"/>
      <c r="H10" s="297">
        <f>'záznam pátrací'!AF14</f>
        <v>53</v>
      </c>
      <c r="I10" s="298">
        <f t="shared" si="0"/>
        <v>8</v>
      </c>
      <c r="J10" s="296"/>
      <c r="K10" s="297">
        <f>'záznam pátrací'!AE14</f>
        <v>134</v>
      </c>
      <c r="L10" s="298">
        <f t="shared" si="1"/>
        <v>5</v>
      </c>
      <c r="M10" s="296"/>
      <c r="N10" s="297">
        <f>'záznam pátrací'!AG14</f>
        <v>232</v>
      </c>
      <c r="O10" s="298">
        <f t="shared" si="2"/>
        <v>12</v>
      </c>
      <c r="P10" s="296"/>
      <c r="Q10" s="297">
        <f t="shared" si="3"/>
        <v>419</v>
      </c>
      <c r="R10" s="298">
        <f t="shared" si="4"/>
        <v>11</v>
      </c>
      <c r="S10" s="291"/>
    </row>
    <row r="11" spans="2:19" s="51" customFormat="1" ht="27" customHeight="1">
      <c r="B11" s="283"/>
      <c r="C11" s="299">
        <f>'záznam pátrací'!A15</f>
        <v>2</v>
      </c>
      <c r="D11" s="300" t="str">
        <f>'záznam pátrací'!B15</f>
        <v>prap.</v>
      </c>
      <c r="E11" s="301" t="str">
        <f>'záznam pátrací'!C15</f>
        <v>MORAVEC Martin</v>
      </c>
      <c r="F11" s="302" t="str">
        <f>'záznam pátrací'!D15</f>
        <v>HK</v>
      </c>
      <c r="G11" s="296"/>
      <c r="H11" s="303">
        <f>'záznam pátrací'!AF15</f>
        <v>0</v>
      </c>
      <c r="I11" s="304">
        <f t="shared" si="0"/>
        <v>12</v>
      </c>
      <c r="J11" s="296"/>
      <c r="K11" s="303">
        <f>'záznam pátrací'!AE15</f>
        <v>63</v>
      </c>
      <c r="L11" s="304">
        <f t="shared" si="1"/>
        <v>12</v>
      </c>
      <c r="M11" s="296"/>
      <c r="N11" s="303">
        <f>'záznam pátrací'!AG15</f>
        <v>331</v>
      </c>
      <c r="O11" s="304">
        <f t="shared" si="2"/>
        <v>5</v>
      </c>
      <c r="P11" s="296"/>
      <c r="Q11" s="303">
        <f t="shared" si="3"/>
        <v>394</v>
      </c>
      <c r="R11" s="304">
        <f t="shared" si="4"/>
        <v>12</v>
      </c>
      <c r="S11" s="291"/>
    </row>
    <row r="12" spans="2:19" s="51" customFormat="1" ht="27" customHeight="1">
      <c r="B12" s="283"/>
      <c r="C12" s="292">
        <f>'záznam pátrací'!A16</f>
        <v>0</v>
      </c>
      <c r="D12" s="293">
        <f>'záznam pátrací'!B16</f>
        <v>0</v>
      </c>
      <c r="E12" s="294">
        <f>'záznam pátrací'!C16</f>
        <v>0</v>
      </c>
      <c r="F12" s="295" t="str">
        <f>'záznam pátrací'!D16</f>
        <v>HK</v>
      </c>
      <c r="G12" s="296"/>
      <c r="H12" s="297">
        <f>'záznam pátrací'!AF16</f>
        <v>0</v>
      </c>
      <c r="I12" s="298">
        <f t="shared" si="0"/>
        <v>12</v>
      </c>
      <c r="J12" s="296"/>
      <c r="K12" s="297">
        <f>'záznam pátrací'!AE16</f>
        <v>0</v>
      </c>
      <c r="L12" s="298">
        <f t="shared" si="1"/>
        <v>13</v>
      </c>
      <c r="M12" s="296"/>
      <c r="N12" s="297">
        <f>'záznam pátrací'!AG16</f>
        <v>0</v>
      </c>
      <c r="O12" s="298">
        <f t="shared" si="2"/>
        <v>13</v>
      </c>
      <c r="P12" s="296"/>
      <c r="Q12" s="297">
        <f t="shared" si="3"/>
        <v>0</v>
      </c>
      <c r="R12" s="298">
        <f t="shared" si="4"/>
        <v>13</v>
      </c>
      <c r="S12" s="291"/>
    </row>
    <row r="13" spans="2:19" s="51" customFormat="1" ht="27" customHeight="1">
      <c r="B13" s="283"/>
      <c r="C13" s="299">
        <f>'záznam pátrací'!A17</f>
        <v>3</v>
      </c>
      <c r="D13" s="300" t="str">
        <f>'záznam pátrací'!B17</f>
        <v>prap.</v>
      </c>
      <c r="E13" s="301" t="str">
        <f>'záznam pátrací'!C17</f>
        <v>HRŮZA Pavel</v>
      </c>
      <c r="F13" s="302" t="str">
        <f>'záznam pátrací'!D17</f>
        <v>PL</v>
      </c>
      <c r="G13" s="296"/>
      <c r="H13" s="303">
        <f>'záznam pátrací'!AF17</f>
        <v>43</v>
      </c>
      <c r="I13" s="304">
        <f t="shared" si="0"/>
        <v>11</v>
      </c>
      <c r="J13" s="296"/>
      <c r="K13" s="303">
        <f>'záznam pátrací'!AE17</f>
        <v>85</v>
      </c>
      <c r="L13" s="304">
        <f t="shared" si="1"/>
        <v>11</v>
      </c>
      <c r="M13" s="296"/>
      <c r="N13" s="303">
        <f>'záznam pátrací'!AG17</f>
        <v>336</v>
      </c>
      <c r="O13" s="304">
        <f t="shared" si="2"/>
        <v>4</v>
      </c>
      <c r="P13" s="296"/>
      <c r="Q13" s="303">
        <f t="shared" si="3"/>
        <v>464</v>
      </c>
      <c r="R13" s="304">
        <f t="shared" si="4"/>
        <v>8</v>
      </c>
      <c r="S13" s="291"/>
    </row>
    <row r="14" spans="2:19" s="51" customFormat="1" ht="27" customHeight="1">
      <c r="B14" s="283"/>
      <c r="C14" s="292">
        <f>'záznam pátrací'!A18</f>
        <v>6</v>
      </c>
      <c r="D14" s="293" t="str">
        <f>'záznam pátrací'!B18</f>
        <v>pprap. </v>
      </c>
      <c r="E14" s="294" t="str">
        <f>'záznam pátrací'!C18</f>
        <v>KOPTA Petr</v>
      </c>
      <c r="F14" s="295" t="str">
        <f>'záznam pátrací'!D18</f>
        <v>PL</v>
      </c>
      <c r="G14" s="296"/>
      <c r="H14" s="297">
        <f>'záznam pátrací'!AF18</f>
        <v>68</v>
      </c>
      <c r="I14" s="298">
        <f t="shared" si="0"/>
        <v>4</v>
      </c>
      <c r="J14" s="296"/>
      <c r="K14" s="297">
        <f>'záznam pátrací'!AE18</f>
        <v>146</v>
      </c>
      <c r="L14" s="298">
        <f t="shared" si="1"/>
        <v>3</v>
      </c>
      <c r="M14" s="296"/>
      <c r="N14" s="297">
        <f>'záznam pátrací'!AG18</f>
        <v>275</v>
      </c>
      <c r="O14" s="298">
        <f t="shared" si="2"/>
        <v>9</v>
      </c>
      <c r="P14" s="296"/>
      <c r="Q14" s="297">
        <f t="shared" si="3"/>
        <v>489</v>
      </c>
      <c r="R14" s="298">
        <f t="shared" si="4"/>
        <v>5</v>
      </c>
      <c r="S14" s="291"/>
    </row>
    <row r="15" spans="2:19" s="51" customFormat="1" ht="27" customHeight="1">
      <c r="B15" s="283"/>
      <c r="C15" s="299">
        <f>'záznam pátrací'!A19</f>
        <v>9</v>
      </c>
      <c r="D15" s="300" t="str">
        <f>'záznam pátrací'!B19</f>
        <v>prap.</v>
      </c>
      <c r="E15" s="301" t="str">
        <f>'záznam pátrací'!C19</f>
        <v>DUŽÍ Zbyněk</v>
      </c>
      <c r="F15" s="302" t="str">
        <f>'záznam pátrací'!D19</f>
        <v>OV</v>
      </c>
      <c r="G15" s="296"/>
      <c r="H15" s="303">
        <f>'záznam pátrací'!AF19</f>
        <v>84</v>
      </c>
      <c r="I15" s="304">
        <f t="shared" si="0"/>
        <v>1</v>
      </c>
      <c r="J15" s="296"/>
      <c r="K15" s="303">
        <f>'záznam pátrací'!AE19</f>
        <v>155</v>
      </c>
      <c r="L15" s="304">
        <f t="shared" si="1"/>
        <v>2</v>
      </c>
      <c r="M15" s="296"/>
      <c r="N15" s="303">
        <f>'záznam pátrací'!AG19</f>
        <v>301</v>
      </c>
      <c r="O15" s="304">
        <f t="shared" si="2"/>
        <v>6</v>
      </c>
      <c r="P15" s="296"/>
      <c r="Q15" s="303">
        <f t="shared" si="3"/>
        <v>540</v>
      </c>
      <c r="R15" s="304">
        <f t="shared" si="4"/>
        <v>4</v>
      </c>
      <c r="S15" s="291"/>
    </row>
    <row r="16" spans="2:19" s="51" customFormat="1" ht="27" customHeight="1">
      <c r="B16" s="283"/>
      <c r="C16" s="292">
        <f>'záznam pátrací'!A20</f>
        <v>11</v>
      </c>
      <c r="D16" s="293" t="str">
        <f>'záznam pátrací'!B20</f>
        <v>prap.</v>
      </c>
      <c r="E16" s="294" t="str">
        <f>'záznam pátrací'!C20</f>
        <v>RAKOWSKI Radim</v>
      </c>
      <c r="F16" s="295" t="str">
        <f>'záznam pátrací'!D20</f>
        <v>OV</v>
      </c>
      <c r="G16" s="296"/>
      <c r="H16" s="297">
        <f>'záznam pátrací'!AF20</f>
        <v>77</v>
      </c>
      <c r="I16" s="298">
        <f t="shared" si="0"/>
        <v>2</v>
      </c>
      <c r="J16" s="296"/>
      <c r="K16" s="297">
        <f>'záznam pátrací'!AE20</f>
        <v>119</v>
      </c>
      <c r="L16" s="298">
        <f t="shared" si="1"/>
        <v>8</v>
      </c>
      <c r="M16" s="296"/>
      <c r="N16" s="297">
        <f>'záznam pátrací'!AG20</f>
        <v>281</v>
      </c>
      <c r="O16" s="298">
        <f t="shared" si="2"/>
        <v>7</v>
      </c>
      <c r="P16" s="296"/>
      <c r="Q16" s="297">
        <f t="shared" si="3"/>
        <v>477</v>
      </c>
      <c r="R16" s="298">
        <f t="shared" si="4"/>
        <v>6</v>
      </c>
      <c r="S16" s="291"/>
    </row>
    <row r="17" spans="2:19" s="51" customFormat="1" ht="27" customHeight="1">
      <c r="B17" s="283"/>
      <c r="C17" s="299">
        <f>'záznam pátrací'!A21</f>
        <v>8</v>
      </c>
      <c r="D17" s="300" t="str">
        <f>'záznam pátrací'!B21</f>
        <v>pprap.</v>
      </c>
      <c r="E17" s="301" t="str">
        <f>'záznam pátrací'!C21</f>
        <v>KALOUSOVÁ Eliška</v>
      </c>
      <c r="F17" s="302" t="str">
        <f>'záznam pátrací'!D21</f>
        <v>PV</v>
      </c>
      <c r="G17" s="296"/>
      <c r="H17" s="303">
        <f>'záznam pátrací'!AF21</f>
        <v>76</v>
      </c>
      <c r="I17" s="304">
        <f t="shared" si="0"/>
        <v>3</v>
      </c>
      <c r="J17" s="296"/>
      <c r="K17" s="303">
        <f>'záznam pátrací'!AE21</f>
        <v>105</v>
      </c>
      <c r="L17" s="304">
        <f t="shared" si="1"/>
        <v>10</v>
      </c>
      <c r="M17" s="296"/>
      <c r="N17" s="303">
        <f>'záznam pátrací'!AG21</f>
        <v>269</v>
      </c>
      <c r="O17" s="304">
        <f t="shared" si="2"/>
        <v>10</v>
      </c>
      <c r="P17" s="296"/>
      <c r="Q17" s="303">
        <f t="shared" si="3"/>
        <v>450</v>
      </c>
      <c r="R17" s="304">
        <f t="shared" si="4"/>
        <v>9</v>
      </c>
      <c r="S17" s="291"/>
    </row>
    <row r="18" spans="2:19" s="51" customFormat="1" ht="27" customHeight="1">
      <c r="B18" s="283"/>
      <c r="C18" s="305">
        <f>'záznam pátrací'!A22</f>
        <v>0</v>
      </c>
      <c r="D18" s="306">
        <f>'záznam pátrací'!B22</f>
        <v>0</v>
      </c>
      <c r="E18" s="307">
        <f>'záznam pátrací'!C22</f>
        <v>0</v>
      </c>
      <c r="F18" s="308">
        <f>'záznam pátrací'!D22</f>
        <v>0</v>
      </c>
      <c r="G18" s="309"/>
      <c r="H18" s="310">
        <f>'záznam pátrací'!AF22</f>
        <v>0</v>
      </c>
      <c r="I18" s="311">
        <f t="shared" si="0"/>
        <v>12</v>
      </c>
      <c r="J18" s="309"/>
      <c r="K18" s="310">
        <f>'záznam pátrací'!AE22</f>
        <v>0</v>
      </c>
      <c r="L18" s="311">
        <f t="shared" si="1"/>
        <v>13</v>
      </c>
      <c r="M18" s="309"/>
      <c r="N18" s="310">
        <f>'záznam pátrací'!AG22</f>
        <v>0</v>
      </c>
      <c r="O18" s="311">
        <f t="shared" si="2"/>
        <v>13</v>
      </c>
      <c r="P18" s="309"/>
      <c r="Q18" s="310">
        <f t="shared" si="3"/>
        <v>0</v>
      </c>
      <c r="R18" s="311">
        <f t="shared" si="4"/>
        <v>13</v>
      </c>
      <c r="S18" s="291"/>
    </row>
    <row r="19" spans="2:19" s="51" customFormat="1" ht="4.5" customHeight="1">
      <c r="B19" s="312"/>
      <c r="C19" s="313"/>
      <c r="D19" s="314"/>
      <c r="E19" s="314"/>
      <c r="F19" s="314"/>
      <c r="G19" s="314"/>
      <c r="H19" s="134"/>
      <c r="I19" s="315"/>
      <c r="J19" s="314"/>
      <c r="K19" s="134"/>
      <c r="L19" s="315"/>
      <c r="M19" s="314"/>
      <c r="N19" s="134"/>
      <c r="O19" s="315"/>
      <c r="P19" s="314"/>
      <c r="Q19" s="316"/>
      <c r="R19" s="315"/>
      <c r="S19" s="317"/>
    </row>
    <row r="20" spans="2:19" ht="55.5" customHeight="1">
      <c r="B20" s="266"/>
      <c r="C20" s="420" t="s">
        <v>89</v>
      </c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267"/>
    </row>
    <row r="21" spans="2:19" s="25" customFormat="1" ht="109.5" customHeight="1">
      <c r="B21" s="268"/>
      <c r="C21" s="416" t="s">
        <v>1</v>
      </c>
      <c r="D21" s="418">
        <f ca="1">NOW()</f>
        <v>38167.562752777776</v>
      </c>
      <c r="E21" s="419" t="s">
        <v>85</v>
      </c>
      <c r="F21" s="269" t="s">
        <v>2</v>
      </c>
      <c r="G21" s="270"/>
      <c r="H21" s="422" t="s">
        <v>11</v>
      </c>
      <c r="I21" s="423"/>
      <c r="J21" s="270"/>
      <c r="K21" s="422" t="s">
        <v>39</v>
      </c>
      <c r="L21" s="423"/>
      <c r="M21" s="270"/>
      <c r="N21" s="422" t="s">
        <v>45</v>
      </c>
      <c r="O21" s="423"/>
      <c r="P21" s="270"/>
      <c r="Q21" s="422" t="s">
        <v>60</v>
      </c>
      <c r="R21" s="423"/>
      <c r="S21" s="24"/>
    </row>
    <row r="22" spans="2:19" s="36" customFormat="1" ht="21" customHeight="1">
      <c r="B22" s="271"/>
      <c r="C22" s="417"/>
      <c r="D22" s="272" t="s">
        <v>27</v>
      </c>
      <c r="E22" s="273" t="s">
        <v>28</v>
      </c>
      <c r="F22" s="274"/>
      <c r="G22" s="275"/>
      <c r="H22" s="276" t="s">
        <v>58</v>
      </c>
      <c r="I22" s="28" t="s">
        <v>59</v>
      </c>
      <c r="J22" s="275"/>
      <c r="K22" s="276" t="s">
        <v>58</v>
      </c>
      <c r="L22" s="28" t="s">
        <v>59</v>
      </c>
      <c r="M22" s="275"/>
      <c r="N22" s="276" t="s">
        <v>58</v>
      </c>
      <c r="O22" s="28" t="s">
        <v>59</v>
      </c>
      <c r="P22" s="275"/>
      <c r="Q22" s="276" t="s">
        <v>58</v>
      </c>
      <c r="R22" s="28" t="s">
        <v>59</v>
      </c>
      <c r="S22" s="277"/>
    </row>
    <row r="23" spans="2:19" s="36" customFormat="1" ht="4.5" customHeight="1">
      <c r="B23" s="271"/>
      <c r="C23" s="278"/>
      <c r="D23" s="279"/>
      <c r="E23" s="279"/>
      <c r="F23" s="280"/>
      <c r="G23" s="280"/>
      <c r="H23" s="281"/>
      <c r="I23" s="282"/>
      <c r="J23" s="280"/>
      <c r="K23" s="281"/>
      <c r="L23" s="282"/>
      <c r="M23" s="280"/>
      <c r="N23" s="281"/>
      <c r="O23" s="282"/>
      <c r="P23" s="280"/>
      <c r="Q23" s="281"/>
      <c r="R23" s="282"/>
      <c r="S23" s="277"/>
    </row>
    <row r="24" spans="2:19" s="51" customFormat="1" ht="27" customHeight="1">
      <c r="B24" s="283"/>
      <c r="C24" s="284">
        <f>'záznam hlídkoví'!A9</f>
        <v>4</v>
      </c>
      <c r="D24" s="285" t="str">
        <f>'záznam hlídkoví'!B9</f>
        <v>pprap.</v>
      </c>
      <c r="E24" s="286" t="str">
        <f>'záznam hlídkoví'!C9</f>
        <v>GRIC Luboš</v>
      </c>
      <c r="F24" s="287" t="str">
        <f>'záznam hlídkoví'!D9</f>
        <v>ČB</v>
      </c>
      <c r="G24" s="288"/>
      <c r="H24" s="289">
        <f>'záznam hlídkoví'!AH9</f>
        <v>67</v>
      </c>
      <c r="I24" s="290">
        <f>RANK(H24,H$24:H$37)</f>
        <v>7</v>
      </c>
      <c r="J24" s="288"/>
      <c r="K24" s="289">
        <f>'záznam hlídkoví'!AI9</f>
        <v>334</v>
      </c>
      <c r="L24" s="290">
        <f>RANK(K24,K$24:K$37)</f>
        <v>11</v>
      </c>
      <c r="M24" s="288"/>
      <c r="N24" s="289">
        <f>'záznam hlídkoví'!AE9</f>
        <v>48</v>
      </c>
      <c r="O24" s="290">
        <f>RANK(N24,N$24:N$37)</f>
        <v>7</v>
      </c>
      <c r="P24" s="288"/>
      <c r="Q24" s="289">
        <f>H24+K24+N24</f>
        <v>449</v>
      </c>
      <c r="R24" s="290">
        <f>RANK(Q24,Q$24:Q$37)</f>
        <v>7</v>
      </c>
      <c r="S24" s="291"/>
    </row>
    <row r="25" spans="2:19" s="51" customFormat="1" ht="27" customHeight="1">
      <c r="B25" s="283"/>
      <c r="C25" s="292">
        <f>'záznam hlídkoví'!A10</f>
        <v>12</v>
      </c>
      <c r="D25" s="293" t="str">
        <f>'záznam hlídkoví'!B10</f>
        <v>pprap.</v>
      </c>
      <c r="E25" s="294" t="str">
        <f>'záznam hlídkoví'!C10</f>
        <v>JANOUŠEK Pavel</v>
      </c>
      <c r="F25" s="295" t="str">
        <f>'záznam hlídkoví'!D10</f>
        <v>ČB</v>
      </c>
      <c r="G25" s="296"/>
      <c r="H25" s="297">
        <f>'záznam hlídkoví'!AH10</f>
        <v>49</v>
      </c>
      <c r="I25" s="298">
        <f aca="true" t="shared" si="5" ref="I25:I37">RANK(H25,H$24:H$37)</f>
        <v>11</v>
      </c>
      <c r="J25" s="296"/>
      <c r="K25" s="297">
        <f>'záznam hlídkoví'!AI10</f>
        <v>378</v>
      </c>
      <c r="L25" s="298">
        <f aca="true" t="shared" si="6" ref="L25:L37">RANK(K25,K$24:K$37)</f>
        <v>5</v>
      </c>
      <c r="M25" s="296"/>
      <c r="N25" s="297">
        <f>'záznam hlídkoví'!AE10</f>
        <v>65</v>
      </c>
      <c r="O25" s="298">
        <f aca="true" t="shared" si="7" ref="O25:O37">RANK(N25,N$24:N$37)</f>
        <v>5</v>
      </c>
      <c r="P25" s="296"/>
      <c r="Q25" s="297">
        <f aca="true" t="shared" si="8" ref="Q25:Q37">H25+K25+N25</f>
        <v>492</v>
      </c>
      <c r="R25" s="298">
        <f aca="true" t="shared" si="9" ref="R25:R37">RANK(Q25,Q$24:Q$37)</f>
        <v>5</v>
      </c>
      <c r="S25" s="291"/>
    </row>
    <row r="26" spans="2:19" s="67" customFormat="1" ht="27" customHeight="1">
      <c r="B26" s="283"/>
      <c r="C26" s="299">
        <f>'záznam hlídkoví'!A11</f>
        <v>8</v>
      </c>
      <c r="D26" s="300" t="str">
        <f>'záznam hlídkoví'!B11</f>
        <v>pprap.</v>
      </c>
      <c r="E26" s="301" t="str">
        <f>'záznam hlídkoví'!C11</f>
        <v>MIKLAS Bohumil</v>
      </c>
      <c r="F26" s="302" t="str">
        <f>'záznam hlídkoví'!D11</f>
        <v>BR</v>
      </c>
      <c r="G26" s="296"/>
      <c r="H26" s="303">
        <f>'záznam hlídkoví'!AH11</f>
        <v>74</v>
      </c>
      <c r="I26" s="304">
        <f t="shared" si="5"/>
        <v>5</v>
      </c>
      <c r="J26" s="296"/>
      <c r="K26" s="303">
        <f>'záznam hlídkoví'!AI11</f>
        <v>370</v>
      </c>
      <c r="L26" s="304">
        <f t="shared" si="6"/>
        <v>6</v>
      </c>
      <c r="M26" s="296"/>
      <c r="N26" s="303">
        <f>'záznam hlídkoví'!AE11</f>
        <v>34</v>
      </c>
      <c r="O26" s="304">
        <f t="shared" si="7"/>
        <v>8</v>
      </c>
      <c r="P26" s="296"/>
      <c r="Q26" s="303">
        <f t="shared" si="8"/>
        <v>478</v>
      </c>
      <c r="R26" s="304">
        <f t="shared" si="9"/>
        <v>6</v>
      </c>
      <c r="S26" s="291"/>
    </row>
    <row r="27" spans="2:19" s="51" customFormat="1" ht="27" customHeight="1">
      <c r="B27" s="283"/>
      <c r="C27" s="292">
        <f>'záznam hlídkoví'!A12</f>
        <v>5</v>
      </c>
      <c r="D27" s="293" t="str">
        <f>'záznam hlídkoví'!B12</f>
        <v>pprap.</v>
      </c>
      <c r="E27" s="294" t="str">
        <f>'záznam hlídkoví'!C12</f>
        <v>VACULÍK Libor</v>
      </c>
      <c r="F27" s="295" t="str">
        <f>'záznam hlídkoví'!D12</f>
        <v>BR</v>
      </c>
      <c r="G27" s="296"/>
      <c r="H27" s="297">
        <f>'záznam hlídkoví'!AH12</f>
        <v>62</v>
      </c>
      <c r="I27" s="298">
        <f t="shared" si="5"/>
        <v>8</v>
      </c>
      <c r="J27" s="296"/>
      <c r="K27" s="297">
        <f>'záznam hlídkoví'!AI12</f>
        <v>381</v>
      </c>
      <c r="L27" s="298">
        <f t="shared" si="6"/>
        <v>4</v>
      </c>
      <c r="M27" s="296"/>
      <c r="N27" s="297">
        <f>'záznam hlídkoví'!AE12</f>
        <v>70</v>
      </c>
      <c r="O27" s="298">
        <f t="shared" si="7"/>
        <v>3</v>
      </c>
      <c r="P27" s="296"/>
      <c r="Q27" s="297">
        <f t="shared" si="8"/>
        <v>513</v>
      </c>
      <c r="R27" s="298">
        <f t="shared" si="9"/>
        <v>4</v>
      </c>
      <c r="S27" s="291"/>
    </row>
    <row r="28" spans="2:19" s="51" customFormat="1" ht="27" customHeight="1">
      <c r="B28" s="283"/>
      <c r="C28" s="299">
        <f>'záznam hlídkoví'!A13</f>
        <v>2</v>
      </c>
      <c r="D28" s="300" t="str">
        <f>'záznam hlídkoví'!B13</f>
        <v>npor.</v>
      </c>
      <c r="E28" s="301" t="str">
        <f>'záznam hlídkoví'!C13</f>
        <v>BLÁHA Bronislav</v>
      </c>
      <c r="F28" s="302" t="str">
        <f>'záznam hlídkoví'!D13</f>
        <v>UL</v>
      </c>
      <c r="G28" s="296"/>
      <c r="H28" s="303">
        <f>'záznam hlídkoví'!AH13</f>
        <v>78</v>
      </c>
      <c r="I28" s="304">
        <f t="shared" si="5"/>
        <v>4</v>
      </c>
      <c r="J28" s="296"/>
      <c r="K28" s="303">
        <f>'záznam hlídkoví'!AI13</f>
        <v>340</v>
      </c>
      <c r="L28" s="304">
        <f t="shared" si="6"/>
        <v>10</v>
      </c>
      <c r="M28" s="296"/>
      <c r="N28" s="303">
        <f>'záznam hlídkoví'!AE13</f>
        <v>22</v>
      </c>
      <c r="O28" s="304">
        <f t="shared" si="7"/>
        <v>9</v>
      </c>
      <c r="P28" s="296"/>
      <c r="Q28" s="303">
        <f t="shared" si="8"/>
        <v>440</v>
      </c>
      <c r="R28" s="304">
        <f t="shared" si="9"/>
        <v>8</v>
      </c>
      <c r="S28" s="291"/>
    </row>
    <row r="29" spans="2:19" s="51" customFormat="1" ht="27" customHeight="1">
      <c r="B29" s="283"/>
      <c r="C29" s="292">
        <f>'záznam hlídkoví'!A14</f>
        <v>11</v>
      </c>
      <c r="D29" s="293" t="str">
        <f>'záznam hlídkoví'!B14</f>
        <v>prap.</v>
      </c>
      <c r="E29" s="294" t="str">
        <f>'záznam hlídkoví'!C14</f>
        <v>STEHNO Jaroslav</v>
      </c>
      <c r="F29" s="295" t="str">
        <f>'záznam hlídkoví'!D14</f>
        <v>UL</v>
      </c>
      <c r="G29" s="296"/>
      <c r="H29" s="297">
        <f>'záznam hlídkoví'!AH14</f>
        <v>48</v>
      </c>
      <c r="I29" s="298">
        <f t="shared" si="5"/>
        <v>12</v>
      </c>
      <c r="J29" s="296"/>
      <c r="K29" s="297">
        <f>'záznam hlídkoví'!AI14</f>
        <v>345</v>
      </c>
      <c r="L29" s="298">
        <f t="shared" si="6"/>
        <v>9</v>
      </c>
      <c r="M29" s="296"/>
      <c r="N29" s="297">
        <f>'záznam hlídkoví'!AE14</f>
        <v>5</v>
      </c>
      <c r="O29" s="298">
        <f t="shared" si="7"/>
        <v>13</v>
      </c>
      <c r="P29" s="296"/>
      <c r="Q29" s="297">
        <f t="shared" si="8"/>
        <v>398</v>
      </c>
      <c r="R29" s="298">
        <f t="shared" si="9"/>
        <v>11</v>
      </c>
      <c r="S29" s="291"/>
    </row>
    <row r="30" spans="2:19" s="51" customFormat="1" ht="27" customHeight="1">
      <c r="B30" s="283"/>
      <c r="C30" s="299">
        <f>'záznam hlídkoví'!A15</f>
        <v>3</v>
      </c>
      <c r="D30" s="300" t="str">
        <f>'záznam hlídkoví'!B15</f>
        <v>prap.</v>
      </c>
      <c r="E30" s="301" t="str">
        <f>'záznam hlídkoví'!C15</f>
        <v>KULAXIDIS Jiří</v>
      </c>
      <c r="F30" s="302" t="str">
        <f>'záznam hlídkoví'!D15</f>
        <v>HK</v>
      </c>
      <c r="G30" s="296"/>
      <c r="H30" s="303">
        <f>'záznam hlídkoví'!AH15</f>
        <v>37</v>
      </c>
      <c r="I30" s="304">
        <f t="shared" si="5"/>
        <v>13</v>
      </c>
      <c r="J30" s="296"/>
      <c r="K30" s="303">
        <f>'záznam hlídkoví'!AI15</f>
        <v>179</v>
      </c>
      <c r="L30" s="304">
        <f t="shared" si="6"/>
        <v>13</v>
      </c>
      <c r="M30" s="296"/>
      <c r="N30" s="303">
        <f>'záznam hlídkoví'!AE15</f>
        <v>18</v>
      </c>
      <c r="O30" s="304">
        <f t="shared" si="7"/>
        <v>10</v>
      </c>
      <c r="P30" s="296"/>
      <c r="Q30" s="303">
        <f t="shared" si="8"/>
        <v>234</v>
      </c>
      <c r="R30" s="304">
        <f t="shared" si="9"/>
        <v>13</v>
      </c>
      <c r="S30" s="291"/>
    </row>
    <row r="31" spans="2:19" s="51" customFormat="1" ht="27" customHeight="1">
      <c r="B31" s="283"/>
      <c r="C31" s="292">
        <f>'záznam hlídkoví'!A16</f>
        <v>14</v>
      </c>
      <c r="D31" s="293" t="str">
        <f>'záznam hlídkoví'!B16</f>
        <v>pprap.</v>
      </c>
      <c r="E31" s="294" t="str">
        <f>'záznam hlídkoví'!C16</f>
        <v>STŘEDOVÁ Monika</v>
      </c>
      <c r="F31" s="295" t="str">
        <f>'záznam hlídkoví'!D16</f>
        <v>HK</v>
      </c>
      <c r="G31" s="296"/>
      <c r="H31" s="297">
        <f>'záznam hlídkoví'!AH16</f>
        <v>31</v>
      </c>
      <c r="I31" s="298">
        <f t="shared" si="5"/>
        <v>14</v>
      </c>
      <c r="J31" s="296"/>
      <c r="K31" s="297">
        <f>'záznam hlídkoví'!AI16</f>
        <v>49</v>
      </c>
      <c r="L31" s="298">
        <f t="shared" si="6"/>
        <v>14</v>
      </c>
      <c r="M31" s="296"/>
      <c r="N31" s="297">
        <f>'záznam hlídkoví'!AE16</f>
        <v>5</v>
      </c>
      <c r="O31" s="298">
        <f t="shared" si="7"/>
        <v>13</v>
      </c>
      <c r="P31" s="296"/>
      <c r="Q31" s="297">
        <f t="shared" si="8"/>
        <v>85</v>
      </c>
      <c r="R31" s="298">
        <f t="shared" si="9"/>
        <v>14</v>
      </c>
      <c r="S31" s="291"/>
    </row>
    <row r="32" spans="2:19" s="51" customFormat="1" ht="27" customHeight="1">
      <c r="B32" s="283"/>
      <c r="C32" s="299">
        <f>'záznam hlídkoví'!A17</f>
        <v>9</v>
      </c>
      <c r="D32" s="300" t="str">
        <f>'záznam hlídkoví'!B17</f>
        <v>pprap.</v>
      </c>
      <c r="E32" s="301" t="str">
        <f>'záznam hlídkoví'!C17</f>
        <v>BROŽOVÁ Lenka</v>
      </c>
      <c r="F32" s="302" t="str">
        <f>'záznam hlídkoví'!D17</f>
        <v>PL</v>
      </c>
      <c r="G32" s="296"/>
      <c r="H32" s="303">
        <f>'záznam hlídkoví'!AH17</f>
        <v>92</v>
      </c>
      <c r="I32" s="304">
        <f t="shared" si="5"/>
        <v>2</v>
      </c>
      <c r="J32" s="296"/>
      <c r="K32" s="303">
        <f>'záznam hlídkoví'!AI17</f>
        <v>496</v>
      </c>
      <c r="L32" s="304">
        <f t="shared" si="6"/>
        <v>1</v>
      </c>
      <c r="M32" s="296"/>
      <c r="N32" s="303">
        <f>'záznam hlídkoví'!AE17</f>
        <v>78</v>
      </c>
      <c r="O32" s="304">
        <f t="shared" si="7"/>
        <v>2</v>
      </c>
      <c r="P32" s="296"/>
      <c r="Q32" s="303">
        <f t="shared" si="8"/>
        <v>666</v>
      </c>
      <c r="R32" s="304">
        <f t="shared" si="9"/>
        <v>1</v>
      </c>
      <c r="S32" s="291"/>
    </row>
    <row r="33" spans="2:19" s="51" customFormat="1" ht="27" customHeight="1">
      <c r="B33" s="283"/>
      <c r="C33" s="292">
        <f>'záznam hlídkoví'!A18</f>
        <v>1</v>
      </c>
      <c r="D33" s="293" t="str">
        <f>'záznam hlídkoví'!B18</f>
        <v>pprap.</v>
      </c>
      <c r="E33" s="294" t="str">
        <f>'záznam hlídkoví'!C18</f>
        <v>PETRIK Jaroslav</v>
      </c>
      <c r="F33" s="295" t="str">
        <f>'záznam hlídkoví'!D18</f>
        <v>PL</v>
      </c>
      <c r="G33" s="296"/>
      <c r="H33" s="297">
        <f>'záznam hlídkoví'!AH18</f>
        <v>57</v>
      </c>
      <c r="I33" s="298">
        <f t="shared" si="5"/>
        <v>9</v>
      </c>
      <c r="J33" s="296"/>
      <c r="K33" s="297">
        <f>'záznam hlídkoví'!AI18</f>
        <v>347</v>
      </c>
      <c r="L33" s="298">
        <f t="shared" si="6"/>
        <v>8</v>
      </c>
      <c r="M33" s="296"/>
      <c r="N33" s="297">
        <f>'záznam hlídkoví'!AE18</f>
        <v>6</v>
      </c>
      <c r="O33" s="298">
        <f t="shared" si="7"/>
        <v>11</v>
      </c>
      <c r="P33" s="296"/>
      <c r="Q33" s="297">
        <f t="shared" si="8"/>
        <v>410</v>
      </c>
      <c r="R33" s="298">
        <f t="shared" si="9"/>
        <v>10</v>
      </c>
      <c r="S33" s="291"/>
    </row>
    <row r="34" spans="2:19" s="51" customFormat="1" ht="27" customHeight="1">
      <c r="B34" s="283"/>
      <c r="C34" s="299">
        <f>'záznam hlídkoví'!A19</f>
        <v>10</v>
      </c>
      <c r="D34" s="300" t="str">
        <f>'záznam hlídkoví'!B19</f>
        <v>pprap.</v>
      </c>
      <c r="E34" s="301" t="str">
        <f>'záznam hlídkoví'!C19</f>
        <v>MACURA Miroslav</v>
      </c>
      <c r="F34" s="302" t="str">
        <f>'záznam hlídkoví'!D19</f>
        <v>OV</v>
      </c>
      <c r="G34" s="296"/>
      <c r="H34" s="303">
        <f>'záznam hlídkoví'!AH19</f>
        <v>81</v>
      </c>
      <c r="I34" s="304">
        <f t="shared" si="5"/>
        <v>3</v>
      </c>
      <c r="J34" s="296"/>
      <c r="K34" s="303">
        <f>'záznam hlídkoví'!AI19</f>
        <v>445</v>
      </c>
      <c r="L34" s="304">
        <f t="shared" si="6"/>
        <v>3</v>
      </c>
      <c r="M34" s="296"/>
      <c r="N34" s="303">
        <f>'záznam hlídkoví'!AE19</f>
        <v>62</v>
      </c>
      <c r="O34" s="304">
        <f t="shared" si="7"/>
        <v>6</v>
      </c>
      <c r="P34" s="296"/>
      <c r="Q34" s="303">
        <f t="shared" si="8"/>
        <v>588</v>
      </c>
      <c r="R34" s="304">
        <f t="shared" si="9"/>
        <v>3</v>
      </c>
      <c r="S34" s="291"/>
    </row>
    <row r="35" spans="2:19" s="51" customFormat="1" ht="27" customHeight="1">
      <c r="B35" s="283"/>
      <c r="C35" s="292">
        <f>'záznam hlídkoví'!A20</f>
        <v>13</v>
      </c>
      <c r="D35" s="293" t="str">
        <f>'záznam hlídkoví'!B20</f>
        <v>prap.</v>
      </c>
      <c r="E35" s="294" t="str">
        <f>'záznam hlídkoví'!C20</f>
        <v>VALOŠEK Jiří</v>
      </c>
      <c r="F35" s="295" t="str">
        <f>'záznam hlídkoví'!D20</f>
        <v>OV</v>
      </c>
      <c r="G35" s="296"/>
      <c r="H35" s="297">
        <f>'záznam hlídkoví'!AH20</f>
        <v>93</v>
      </c>
      <c r="I35" s="298">
        <f t="shared" si="5"/>
        <v>1</v>
      </c>
      <c r="J35" s="296"/>
      <c r="K35" s="297">
        <f>'záznam hlídkoví'!AI20</f>
        <v>477</v>
      </c>
      <c r="L35" s="298">
        <f t="shared" si="6"/>
        <v>2</v>
      </c>
      <c r="M35" s="296"/>
      <c r="N35" s="297">
        <f>'záznam hlídkoví'!AE20</f>
        <v>90</v>
      </c>
      <c r="O35" s="298">
        <f t="shared" si="7"/>
        <v>1</v>
      </c>
      <c r="P35" s="296"/>
      <c r="Q35" s="297">
        <f t="shared" si="8"/>
        <v>660</v>
      </c>
      <c r="R35" s="298">
        <f t="shared" si="9"/>
        <v>2</v>
      </c>
      <c r="S35" s="291"/>
    </row>
    <row r="36" spans="2:19" s="51" customFormat="1" ht="27" customHeight="1">
      <c r="B36" s="283"/>
      <c r="C36" s="299">
        <f>'záznam hlídkoví'!A21</f>
        <v>6</v>
      </c>
      <c r="D36" s="300" t="str">
        <f>'záznam hlídkoví'!B21</f>
        <v>ppor.</v>
      </c>
      <c r="E36" s="301" t="str">
        <f>'záznam hlídkoví'!C21</f>
        <v>KLIMENT Jaroslav</v>
      </c>
      <c r="F36" s="302" t="str">
        <f>'záznam hlídkoví'!D21</f>
        <v>PV</v>
      </c>
      <c r="G36" s="296"/>
      <c r="H36" s="303">
        <f>'záznam hlídkoví'!AH21</f>
        <v>56</v>
      </c>
      <c r="I36" s="304">
        <f t="shared" si="5"/>
        <v>10</v>
      </c>
      <c r="J36" s="296"/>
      <c r="K36" s="303">
        <f>'záznam hlídkoví'!AI21</f>
        <v>236</v>
      </c>
      <c r="L36" s="304">
        <f t="shared" si="6"/>
        <v>12</v>
      </c>
      <c r="M36" s="296"/>
      <c r="N36" s="303">
        <f>'záznam hlídkoví'!AE21</f>
        <v>67</v>
      </c>
      <c r="O36" s="304">
        <f t="shared" si="7"/>
        <v>4</v>
      </c>
      <c r="P36" s="296"/>
      <c r="Q36" s="303">
        <f t="shared" si="8"/>
        <v>359</v>
      </c>
      <c r="R36" s="304">
        <f t="shared" si="9"/>
        <v>12</v>
      </c>
      <c r="S36" s="291"/>
    </row>
    <row r="37" spans="2:19" s="51" customFormat="1" ht="27" customHeight="1">
      <c r="B37" s="283"/>
      <c r="C37" s="305">
        <f>'záznam hlídkoví'!A22</f>
        <v>7</v>
      </c>
      <c r="D37" s="306" t="str">
        <f>'záznam hlídkoví'!B22</f>
        <v>pprap.</v>
      </c>
      <c r="E37" s="307" t="str">
        <f>'záznam hlídkoví'!C22</f>
        <v>KRUPKA Karel</v>
      </c>
      <c r="F37" s="308" t="str">
        <f>'záznam hlídkoví'!D22</f>
        <v>PV</v>
      </c>
      <c r="G37" s="309"/>
      <c r="H37" s="310">
        <f>'záznam hlídkoví'!AH22</f>
        <v>68</v>
      </c>
      <c r="I37" s="311">
        <f t="shared" si="5"/>
        <v>6</v>
      </c>
      <c r="J37" s="309"/>
      <c r="K37" s="310">
        <f>'záznam hlídkoví'!AI22</f>
        <v>363</v>
      </c>
      <c r="L37" s="311">
        <f t="shared" si="6"/>
        <v>7</v>
      </c>
      <c r="M37" s="309"/>
      <c r="N37" s="310">
        <f>'záznam hlídkoví'!AE22</f>
        <v>6</v>
      </c>
      <c r="O37" s="311">
        <f t="shared" si="7"/>
        <v>11</v>
      </c>
      <c r="P37" s="309"/>
      <c r="Q37" s="310">
        <f t="shared" si="8"/>
        <v>437</v>
      </c>
      <c r="R37" s="311">
        <f t="shared" si="9"/>
        <v>9</v>
      </c>
      <c r="S37" s="291"/>
    </row>
    <row r="38" spans="2:19" s="51" customFormat="1" ht="4.5" customHeight="1">
      <c r="B38" s="312"/>
      <c r="C38" s="313"/>
      <c r="D38" s="314"/>
      <c r="E38" s="314"/>
      <c r="F38" s="314"/>
      <c r="G38" s="314"/>
      <c r="H38" s="134"/>
      <c r="I38" s="315"/>
      <c r="J38" s="314"/>
      <c r="K38" s="134"/>
      <c r="L38" s="315"/>
      <c r="M38" s="314"/>
      <c r="N38" s="134"/>
      <c r="O38" s="315"/>
      <c r="P38" s="314"/>
      <c r="Q38" s="316"/>
      <c r="R38" s="318"/>
      <c r="S38" s="317"/>
    </row>
    <row r="39" spans="3:18" ht="12.75" customHeight="1">
      <c r="C39" s="117"/>
      <c r="D39" s="117"/>
      <c r="E39" s="117"/>
      <c r="H39" s="117"/>
      <c r="I39" s="117"/>
      <c r="L39" s="117"/>
      <c r="N39" s="117"/>
      <c r="O39" s="117"/>
      <c r="Q39" s="117"/>
      <c r="R39" s="320" t="s">
        <v>47</v>
      </c>
    </row>
    <row r="40" spans="3:18" ht="15">
      <c r="C40" s="117"/>
      <c r="D40" s="117"/>
      <c r="E40" s="117"/>
      <c r="H40" s="117"/>
      <c r="I40" s="117"/>
      <c r="L40" s="117"/>
      <c r="N40" s="117"/>
      <c r="O40" s="117"/>
      <c r="Q40" s="117"/>
      <c r="R40" s="117"/>
    </row>
    <row r="41" spans="3:18" ht="15">
      <c r="C41" s="117"/>
      <c r="D41" s="117"/>
      <c r="E41" s="117"/>
      <c r="H41" s="117"/>
      <c r="I41" s="117"/>
      <c r="L41" s="117"/>
      <c r="N41" s="117"/>
      <c r="O41" s="117"/>
      <c r="Q41" s="117"/>
      <c r="R41" s="117"/>
    </row>
    <row r="42" spans="3:18" ht="15">
      <c r="C42" s="117"/>
      <c r="D42" s="117"/>
      <c r="E42" s="117"/>
      <c r="H42" s="117"/>
      <c r="I42" s="117"/>
      <c r="L42" s="117"/>
      <c r="N42" s="117"/>
      <c r="O42" s="117"/>
      <c r="Q42" s="117"/>
      <c r="R42" s="117"/>
    </row>
    <row r="43" spans="3:18" ht="15">
      <c r="C43" s="117"/>
      <c r="D43" s="117"/>
      <c r="E43" s="117"/>
      <c r="H43" s="117"/>
      <c r="I43" s="117"/>
      <c r="L43" s="117"/>
      <c r="N43" s="117"/>
      <c r="O43" s="117"/>
      <c r="Q43" s="117"/>
      <c r="R43" s="117"/>
    </row>
    <row r="44" spans="3:18" ht="15">
      <c r="C44" s="117"/>
      <c r="D44" s="117"/>
      <c r="E44" s="117"/>
      <c r="H44" s="117"/>
      <c r="I44" s="117"/>
      <c r="L44" s="117"/>
      <c r="N44" s="117"/>
      <c r="O44" s="117"/>
      <c r="Q44" s="117"/>
      <c r="R44" s="117"/>
    </row>
    <row r="45" spans="3:18" ht="15">
      <c r="C45" s="117"/>
      <c r="D45" s="117"/>
      <c r="E45" s="117"/>
      <c r="H45" s="117"/>
      <c r="I45" s="117"/>
      <c r="L45" s="117"/>
      <c r="N45" s="117"/>
      <c r="O45" s="117"/>
      <c r="Q45" s="117"/>
      <c r="R45" s="117"/>
    </row>
    <row r="46" spans="3:18" ht="15">
      <c r="C46" s="117"/>
      <c r="D46" s="117"/>
      <c r="E46" s="117"/>
      <c r="H46" s="117"/>
      <c r="I46" s="117"/>
      <c r="L46" s="117"/>
      <c r="N46" s="117"/>
      <c r="O46" s="117"/>
      <c r="Q46" s="117"/>
      <c r="R46" s="117"/>
    </row>
    <row r="47" spans="3:18" ht="15">
      <c r="C47" s="117"/>
      <c r="D47" s="117"/>
      <c r="E47" s="117"/>
      <c r="H47" s="117"/>
      <c r="I47" s="117"/>
      <c r="L47" s="117"/>
      <c r="N47" s="117"/>
      <c r="O47" s="117"/>
      <c r="Q47" s="117"/>
      <c r="R47" s="117"/>
    </row>
    <row r="48" spans="3:18" ht="15">
      <c r="C48" s="117"/>
      <c r="D48" s="117"/>
      <c r="E48" s="117"/>
      <c r="H48" s="117"/>
      <c r="I48" s="117"/>
      <c r="L48" s="117"/>
      <c r="N48" s="117"/>
      <c r="O48" s="117"/>
      <c r="Q48" s="117"/>
      <c r="R48" s="117"/>
    </row>
    <row r="49" spans="3:18" ht="15">
      <c r="C49" s="117"/>
      <c r="D49" s="117"/>
      <c r="E49" s="117"/>
      <c r="H49" s="117"/>
      <c r="I49" s="117"/>
      <c r="L49" s="117"/>
      <c r="N49" s="117"/>
      <c r="O49" s="117"/>
      <c r="Q49" s="117"/>
      <c r="R49" s="117"/>
    </row>
    <row r="50" spans="3:18" ht="15">
      <c r="C50" s="117"/>
      <c r="D50" s="117"/>
      <c r="E50" s="117"/>
      <c r="H50" s="117"/>
      <c r="I50" s="117"/>
      <c r="L50" s="117"/>
      <c r="N50" s="117"/>
      <c r="O50" s="117"/>
      <c r="Q50" s="117"/>
      <c r="R50" s="117"/>
    </row>
    <row r="51" spans="3:18" ht="15">
      <c r="C51" s="117"/>
      <c r="D51" s="117"/>
      <c r="E51" s="117"/>
      <c r="H51" s="117"/>
      <c r="I51" s="117"/>
      <c r="L51" s="117"/>
      <c r="N51" s="117"/>
      <c r="O51" s="117"/>
      <c r="Q51" s="117"/>
      <c r="R51" s="117"/>
    </row>
    <row r="52" spans="3:18" ht="15">
      <c r="C52" s="117"/>
      <c r="D52" s="117"/>
      <c r="E52" s="117"/>
      <c r="H52" s="117"/>
      <c r="I52" s="117"/>
      <c r="L52" s="117"/>
      <c r="N52" s="117"/>
      <c r="O52" s="117"/>
      <c r="Q52" s="117"/>
      <c r="R52" s="117"/>
    </row>
    <row r="53" spans="3:18" ht="15">
      <c r="C53" s="117"/>
      <c r="D53" s="117"/>
      <c r="E53" s="117"/>
      <c r="H53" s="117"/>
      <c r="I53" s="117"/>
      <c r="L53" s="117"/>
      <c r="N53" s="117"/>
      <c r="O53" s="117"/>
      <c r="Q53" s="117"/>
      <c r="R53" s="117"/>
    </row>
    <row r="54" spans="3:18" ht="15">
      <c r="C54" s="117"/>
      <c r="D54" s="117"/>
      <c r="E54" s="117"/>
      <c r="H54" s="117"/>
      <c r="I54" s="117"/>
      <c r="L54" s="117"/>
      <c r="N54" s="117"/>
      <c r="O54" s="117"/>
      <c r="Q54" s="117"/>
      <c r="R54" s="117"/>
    </row>
    <row r="55" spans="3:18" ht="15">
      <c r="C55" s="117"/>
      <c r="D55" s="117"/>
      <c r="E55" s="117"/>
      <c r="H55" s="117"/>
      <c r="I55" s="117"/>
      <c r="L55" s="117"/>
      <c r="N55" s="117"/>
      <c r="O55" s="117"/>
      <c r="Q55" s="117"/>
      <c r="R55" s="117"/>
    </row>
    <row r="56" spans="3:18" ht="15">
      <c r="C56" s="117"/>
      <c r="D56" s="117"/>
      <c r="E56" s="117"/>
      <c r="H56" s="117"/>
      <c r="I56" s="117"/>
      <c r="L56" s="117"/>
      <c r="N56" s="117"/>
      <c r="O56" s="117"/>
      <c r="Q56" s="117"/>
      <c r="R56" s="117"/>
    </row>
    <row r="57" spans="3:18" ht="15">
      <c r="C57" s="117"/>
      <c r="D57" s="117"/>
      <c r="E57" s="117"/>
      <c r="H57" s="117"/>
      <c r="I57" s="117"/>
      <c r="L57" s="117"/>
      <c r="N57" s="117"/>
      <c r="O57" s="117"/>
      <c r="Q57" s="117"/>
      <c r="R57" s="117"/>
    </row>
    <row r="58" spans="3:18" ht="15">
      <c r="C58" s="117"/>
      <c r="D58" s="117"/>
      <c r="E58" s="117"/>
      <c r="H58" s="117"/>
      <c r="I58" s="117"/>
      <c r="L58" s="117"/>
      <c r="N58" s="117"/>
      <c r="O58" s="117"/>
      <c r="Q58" s="117"/>
      <c r="R58" s="117"/>
    </row>
    <row r="59" spans="3:18" ht="15">
      <c r="C59" s="117"/>
      <c r="D59" s="117"/>
      <c r="E59" s="117"/>
      <c r="H59" s="117"/>
      <c r="I59" s="117"/>
      <c r="L59" s="117"/>
      <c r="N59" s="117"/>
      <c r="O59" s="117"/>
      <c r="Q59" s="117"/>
      <c r="R59" s="117"/>
    </row>
    <row r="60" spans="3:18" ht="15">
      <c r="C60" s="117"/>
      <c r="D60" s="117"/>
      <c r="E60" s="117"/>
      <c r="H60" s="117"/>
      <c r="I60" s="117"/>
      <c r="L60" s="117"/>
      <c r="N60" s="117"/>
      <c r="O60" s="117"/>
      <c r="Q60" s="117"/>
      <c r="R60" s="117"/>
    </row>
    <row r="61" spans="3:18" ht="15">
      <c r="C61" s="117"/>
      <c r="D61" s="117"/>
      <c r="E61" s="117"/>
      <c r="H61" s="117"/>
      <c r="I61" s="117"/>
      <c r="L61" s="117"/>
      <c r="N61" s="117"/>
      <c r="O61" s="117"/>
      <c r="Q61" s="117"/>
      <c r="R61" s="117"/>
    </row>
    <row r="62" spans="3:18" ht="15">
      <c r="C62" s="117"/>
      <c r="D62" s="117"/>
      <c r="E62" s="117"/>
      <c r="H62" s="117"/>
      <c r="I62" s="117"/>
      <c r="L62" s="117"/>
      <c r="N62" s="117"/>
      <c r="O62" s="117"/>
      <c r="Q62" s="117"/>
      <c r="R62" s="117"/>
    </row>
    <row r="63" spans="3:18" ht="15">
      <c r="C63" s="117"/>
      <c r="D63" s="117"/>
      <c r="E63" s="117"/>
      <c r="H63" s="117"/>
      <c r="I63" s="117"/>
      <c r="L63" s="117"/>
      <c r="N63" s="117"/>
      <c r="O63" s="117"/>
      <c r="Q63" s="117"/>
      <c r="R63" s="117"/>
    </row>
    <row r="64" spans="3:18" ht="15">
      <c r="C64" s="117"/>
      <c r="D64" s="117"/>
      <c r="E64" s="117"/>
      <c r="H64" s="117"/>
      <c r="I64" s="117"/>
      <c r="L64" s="117"/>
      <c r="N64" s="117"/>
      <c r="O64" s="117"/>
      <c r="Q64" s="117"/>
      <c r="R64" s="117"/>
    </row>
    <row r="65" spans="3:18" ht="15">
      <c r="C65" s="117"/>
      <c r="D65" s="117"/>
      <c r="E65" s="117"/>
      <c r="H65" s="117"/>
      <c r="I65" s="117"/>
      <c r="L65" s="117"/>
      <c r="N65" s="117"/>
      <c r="O65" s="117"/>
      <c r="Q65" s="117"/>
      <c r="R65" s="117"/>
    </row>
    <row r="66" spans="3:18" ht="15">
      <c r="C66" s="117"/>
      <c r="D66" s="117"/>
      <c r="E66" s="117"/>
      <c r="H66" s="117"/>
      <c r="I66" s="117"/>
      <c r="L66" s="117"/>
      <c r="N66" s="117"/>
      <c r="O66" s="117"/>
      <c r="Q66" s="117"/>
      <c r="R66" s="117"/>
    </row>
    <row r="67" spans="3:18" ht="15">
      <c r="C67" s="117"/>
      <c r="D67" s="117"/>
      <c r="E67" s="117"/>
      <c r="H67" s="117"/>
      <c r="I67" s="117"/>
      <c r="L67" s="117"/>
      <c r="N67" s="117"/>
      <c r="O67" s="117"/>
      <c r="Q67" s="117"/>
      <c r="R67" s="117"/>
    </row>
    <row r="68" spans="3:18" ht="15">
      <c r="C68" s="117"/>
      <c r="D68" s="117"/>
      <c r="E68" s="117"/>
      <c r="H68" s="117"/>
      <c r="I68" s="117"/>
      <c r="L68" s="117"/>
      <c r="N68" s="117"/>
      <c r="O68" s="117"/>
      <c r="Q68" s="117"/>
      <c r="R68" s="117"/>
    </row>
    <row r="69" spans="3:18" ht="15">
      <c r="C69" s="117"/>
      <c r="D69" s="117"/>
      <c r="E69" s="117"/>
      <c r="H69" s="117"/>
      <c r="I69" s="117"/>
      <c r="L69" s="117"/>
      <c r="N69" s="117"/>
      <c r="O69" s="117"/>
      <c r="Q69" s="117"/>
      <c r="R69" s="117"/>
    </row>
    <row r="70" spans="3:18" ht="15">
      <c r="C70" s="117"/>
      <c r="D70" s="117"/>
      <c r="E70" s="117"/>
      <c r="H70" s="117"/>
      <c r="I70" s="117"/>
      <c r="L70" s="117"/>
      <c r="N70" s="117"/>
      <c r="O70" s="117"/>
      <c r="Q70" s="117"/>
      <c r="R70" s="117"/>
    </row>
  </sheetData>
  <sheetProtection sheet="1" objects="1" scenarios="1"/>
  <mergeCells count="14">
    <mergeCell ref="H2:I2"/>
    <mergeCell ref="K2:L2"/>
    <mergeCell ref="N2:O2"/>
    <mergeCell ref="Q2:R2"/>
    <mergeCell ref="C21:C22"/>
    <mergeCell ref="D21:E21"/>
    <mergeCell ref="C2:C3"/>
    <mergeCell ref="C1:R1"/>
    <mergeCell ref="D2:E2"/>
    <mergeCell ref="C20:R20"/>
    <mergeCell ref="H21:I21"/>
    <mergeCell ref="K21:L21"/>
    <mergeCell ref="N21:O21"/>
    <mergeCell ref="Q21:R21"/>
  </mergeCells>
  <hyperlinks>
    <hyperlink ref="R39" r:id="rId1" display="albi.c@seznam.cz"/>
  </hyperlinks>
  <printOptions/>
  <pageMargins left="0" right="0" top="0" bottom="0" header="0" footer="0"/>
  <pageSetup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Zeros="0" tabSelected="1" workbookViewId="0" topLeftCell="A22">
      <selection activeCell="P37" sqref="P37:P40"/>
    </sheetView>
  </sheetViews>
  <sheetFormatPr defaultColWidth="9.140625" defaultRowHeight="12.75"/>
  <cols>
    <col min="1" max="1" width="0.85546875" style="135" customWidth="1"/>
    <col min="2" max="2" width="11.00390625" style="135" customWidth="1"/>
    <col min="3" max="3" width="19.28125" style="135" customWidth="1"/>
    <col min="4" max="4" width="7.57421875" style="135" customWidth="1"/>
    <col min="5" max="5" width="0.85546875" style="135" customWidth="1"/>
    <col min="6" max="7" width="4.421875" style="135" customWidth="1"/>
    <col min="8" max="9" width="4.421875" style="223" customWidth="1"/>
    <col min="10" max="12" width="4.421875" style="135" customWidth="1"/>
    <col min="13" max="13" width="0.85546875" style="135" customWidth="1"/>
    <col min="14" max="14" width="7.00390625" style="135" customWidth="1"/>
    <col min="15" max="15" width="11.57421875" style="379" customWidth="1"/>
    <col min="16" max="16" width="8.00390625" style="135" customWidth="1"/>
    <col min="17" max="17" width="0.85546875" style="135" customWidth="1"/>
    <col min="18" max="16384" width="9.140625" style="135" customWidth="1"/>
  </cols>
  <sheetData>
    <row r="1" spans="1:17" s="36" customFormat="1" ht="39.75" customHeight="1">
      <c r="A1" s="321"/>
      <c r="B1" s="439" t="s">
        <v>49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323"/>
    </row>
    <row r="2" spans="1:17" s="36" customFormat="1" ht="63.75" customHeight="1">
      <c r="A2" s="26"/>
      <c r="B2" s="380"/>
      <c r="C2" s="322"/>
      <c r="D2" s="429" t="s">
        <v>48</v>
      </c>
      <c r="E2" s="324"/>
      <c r="F2" s="445" t="s">
        <v>90</v>
      </c>
      <c r="G2" s="445"/>
      <c r="H2" s="445" t="s">
        <v>91</v>
      </c>
      <c r="I2" s="445"/>
      <c r="J2" s="445" t="s">
        <v>92</v>
      </c>
      <c r="K2" s="445"/>
      <c r="L2" s="427" t="s">
        <v>96</v>
      </c>
      <c r="M2" s="391"/>
      <c r="N2" s="429" t="s">
        <v>86</v>
      </c>
      <c r="O2" s="431" t="s">
        <v>95</v>
      </c>
      <c r="P2" s="433" t="s">
        <v>26</v>
      </c>
      <c r="Q2" s="35"/>
    </row>
    <row r="3" spans="1:17" s="25" customFormat="1" ht="49.5" customHeight="1">
      <c r="A3" s="17"/>
      <c r="B3" s="116"/>
      <c r="C3" s="116"/>
      <c r="D3" s="438"/>
      <c r="E3" s="324"/>
      <c r="F3" s="385" t="s">
        <v>93</v>
      </c>
      <c r="G3" s="385" t="s">
        <v>94</v>
      </c>
      <c r="H3" s="385" t="s">
        <v>93</v>
      </c>
      <c r="I3" s="385" t="s">
        <v>94</v>
      </c>
      <c r="J3" s="385" t="s">
        <v>93</v>
      </c>
      <c r="K3" s="385" t="s">
        <v>94</v>
      </c>
      <c r="L3" s="428"/>
      <c r="M3" s="325"/>
      <c r="N3" s="430"/>
      <c r="O3" s="432"/>
      <c r="P3" s="430"/>
      <c r="Q3" s="326"/>
    </row>
    <row r="4" spans="1:17" s="105" customFormat="1" ht="19.5" customHeight="1">
      <c r="A4" s="92"/>
      <c r="B4" s="441" t="s">
        <v>27</v>
      </c>
      <c r="C4" s="441" t="s">
        <v>50</v>
      </c>
      <c r="D4" s="438"/>
      <c r="E4" s="327"/>
      <c r="F4" s="381"/>
      <c r="G4" s="382">
        <v>100</v>
      </c>
      <c r="H4" s="381"/>
      <c r="I4" s="382">
        <v>200</v>
      </c>
      <c r="J4" s="381"/>
      <c r="K4" s="382">
        <v>500</v>
      </c>
      <c r="L4" s="383">
        <v>800</v>
      </c>
      <c r="M4" s="328"/>
      <c r="N4" s="329">
        <v>800</v>
      </c>
      <c r="O4" s="443">
        <v>2400</v>
      </c>
      <c r="P4" s="430"/>
      <c r="Q4" s="330"/>
    </row>
    <row r="5" spans="1:17" ht="19.5" customHeight="1">
      <c r="A5" s="331"/>
      <c r="B5" s="442"/>
      <c r="C5" s="442"/>
      <c r="D5" s="434"/>
      <c r="E5" s="83"/>
      <c r="F5" s="272">
        <v>100</v>
      </c>
      <c r="G5" s="384"/>
      <c r="H5" s="272">
        <v>600</v>
      </c>
      <c r="I5" s="384"/>
      <c r="J5" s="272">
        <v>100</v>
      </c>
      <c r="K5" s="384"/>
      <c r="L5" s="272">
        <v>800</v>
      </c>
      <c r="M5" s="339"/>
      <c r="N5" s="333">
        <v>1600</v>
      </c>
      <c r="O5" s="444"/>
      <c r="P5" s="434"/>
      <c r="Q5" s="336"/>
    </row>
    <row r="6" spans="1:17" ht="4.5" customHeight="1">
      <c r="A6" s="331"/>
      <c r="B6" s="337"/>
      <c r="C6" s="337"/>
      <c r="D6" s="83"/>
      <c r="E6" s="83"/>
      <c r="F6" s="338"/>
      <c r="G6" s="338"/>
      <c r="H6" s="339"/>
      <c r="I6" s="339"/>
      <c r="J6" s="340"/>
      <c r="K6" s="340"/>
      <c r="L6" s="340"/>
      <c r="M6" s="83"/>
      <c r="N6" s="341"/>
      <c r="O6" s="377"/>
      <c r="P6" s="83"/>
      <c r="Q6" s="336"/>
    </row>
    <row r="7" spans="1:17" s="51" customFormat="1" ht="19.5" customHeight="1">
      <c r="A7" s="37"/>
      <c r="B7" s="342" t="str">
        <f>'záznam pátrací'!B9</f>
        <v>npor.</v>
      </c>
      <c r="C7" s="343" t="str">
        <f>'záznam pátrací'!C9</f>
        <v>CHYTRA Pavel</v>
      </c>
      <c r="D7" s="344" t="str">
        <f>'záznam pátrací'!D9</f>
        <v>CB</v>
      </c>
      <c r="E7" s="345"/>
      <c r="F7" s="346"/>
      <c r="G7" s="347">
        <f>'záznam pátrací'!AF9</f>
        <v>44</v>
      </c>
      <c r="H7" s="348"/>
      <c r="I7" s="349">
        <f>'záznam pátrací'!AE9</f>
        <v>144</v>
      </c>
      <c r="J7" s="346"/>
      <c r="K7" s="347">
        <f>'záznam pátrací'!AG9</f>
        <v>245</v>
      </c>
      <c r="L7" s="350">
        <f>'záznam pátrací'!AH9</f>
        <v>433</v>
      </c>
      <c r="M7" s="386"/>
      <c r="N7" s="387"/>
      <c r="O7" s="424">
        <f>SUM(N7:N10)</f>
        <v>1558</v>
      </c>
      <c r="P7" s="435">
        <f>RANK(O7,O$7:O$37)</f>
        <v>3</v>
      </c>
      <c r="Q7" s="351"/>
    </row>
    <row r="8" spans="1:17" s="51" customFormat="1" ht="19.5" customHeight="1">
      <c r="A8" s="37"/>
      <c r="B8" s="352" t="str">
        <f>'záznam pátrací'!B10</f>
        <v>pprap.</v>
      </c>
      <c r="C8" s="353" t="str">
        <f>'záznam pátrací'!C10</f>
        <v>KORIBSKÝ Štefan</v>
      </c>
      <c r="D8" s="354" t="str">
        <f>'záznam pátrací'!D10</f>
        <v>CB</v>
      </c>
      <c r="E8" s="355"/>
      <c r="F8" s="356"/>
      <c r="G8" s="357">
        <f>'záznam pátrací'!AF10</f>
        <v>66</v>
      </c>
      <c r="H8" s="358"/>
      <c r="I8" s="359">
        <f>'záznam pátrací'!AE10</f>
        <v>118</v>
      </c>
      <c r="J8" s="356"/>
      <c r="K8" s="357">
        <f>'záznam pátrací'!AG10</f>
        <v>433</v>
      </c>
      <c r="L8" s="360">
        <f>'záznam pátrací'!AH10</f>
        <v>617</v>
      </c>
      <c r="M8" s="388"/>
      <c r="N8" s="389">
        <f>IF(L8&lt;L7,0,L8)</f>
        <v>617</v>
      </c>
      <c r="O8" s="425"/>
      <c r="P8" s="436" t="e">
        <f>RANK(N8,N$12:N$28)</f>
        <v>#N/A</v>
      </c>
      <c r="Q8" s="351"/>
    </row>
    <row r="9" spans="1:17" s="51" customFormat="1" ht="19.5" customHeight="1">
      <c r="A9" s="37"/>
      <c r="B9" s="361" t="str">
        <f>'záznam hlídkoví'!B9</f>
        <v>pprap.</v>
      </c>
      <c r="C9" s="362" t="str">
        <f>'záznam hlídkoví'!C9</f>
        <v>GRIC Luboš</v>
      </c>
      <c r="D9" s="363" t="str">
        <f>'záznam hlídkoví'!D9</f>
        <v>ČB</v>
      </c>
      <c r="E9" s="345"/>
      <c r="F9" s="364">
        <f>'záznam hlídkoví'!AH9</f>
        <v>67</v>
      </c>
      <c r="G9" s="365"/>
      <c r="H9" s="366">
        <f>'záznam hlídkoví'!AI9</f>
        <v>334</v>
      </c>
      <c r="I9" s="367"/>
      <c r="J9" s="364">
        <f>'záznam hlídkoví'!AE9</f>
        <v>48</v>
      </c>
      <c r="K9" s="365"/>
      <c r="L9" s="368">
        <f>'záznam hlídkoví'!AJ9</f>
        <v>449</v>
      </c>
      <c r="M9" s="386"/>
      <c r="N9" s="366">
        <f>L9</f>
        <v>449</v>
      </c>
      <c r="O9" s="425"/>
      <c r="P9" s="436" t="e">
        <f>RANK(N9,N$12:N$28)</f>
        <v>#N/A</v>
      </c>
      <c r="Q9" s="351"/>
    </row>
    <row r="10" spans="1:17" s="51" customFormat="1" ht="19.5" customHeight="1">
      <c r="A10" s="37"/>
      <c r="B10" s="352" t="str">
        <f>'záznam hlídkoví'!B10</f>
        <v>pprap.</v>
      </c>
      <c r="C10" s="353" t="str">
        <f>'záznam hlídkoví'!C10</f>
        <v>JANOUŠEK Pavel</v>
      </c>
      <c r="D10" s="354" t="str">
        <f>'záznam hlídkoví'!D10</f>
        <v>ČB</v>
      </c>
      <c r="E10" s="345"/>
      <c r="F10" s="369">
        <f>'záznam hlídkoví'!AH10</f>
        <v>49</v>
      </c>
      <c r="G10" s="370"/>
      <c r="H10" s="371">
        <f>'záznam hlídkoví'!AI10</f>
        <v>378</v>
      </c>
      <c r="I10" s="372"/>
      <c r="J10" s="369">
        <f>'záznam hlídkoví'!AE10</f>
        <v>65</v>
      </c>
      <c r="K10" s="370"/>
      <c r="L10" s="360">
        <f>'záznam hlídkoví'!AJ10</f>
        <v>492</v>
      </c>
      <c r="M10" s="386"/>
      <c r="N10" s="371">
        <f>L10</f>
        <v>492</v>
      </c>
      <c r="O10" s="426"/>
      <c r="P10" s="437" t="e">
        <f>RANK(N10,N$12:N$28)</f>
        <v>#N/A</v>
      </c>
      <c r="Q10" s="351"/>
    </row>
    <row r="11" spans="1:17" ht="4.5" customHeight="1">
      <c r="A11" s="331"/>
      <c r="B11" s="337"/>
      <c r="C11" s="337"/>
      <c r="D11" s="83"/>
      <c r="E11" s="83"/>
      <c r="F11" s="338"/>
      <c r="G11" s="340"/>
      <c r="H11" s="339"/>
      <c r="I11" s="339"/>
      <c r="J11" s="340"/>
      <c r="K11" s="340"/>
      <c r="L11" s="340"/>
      <c r="M11" s="82"/>
      <c r="N11" s="340"/>
      <c r="O11" s="390"/>
      <c r="P11" s="83"/>
      <c r="Q11" s="336"/>
    </row>
    <row r="12" spans="1:17" s="51" customFormat="1" ht="19.5" customHeight="1">
      <c r="A12" s="37"/>
      <c r="B12" s="342" t="str">
        <f>'záznam pátrací'!B11</f>
        <v>npor.</v>
      </c>
      <c r="C12" s="343" t="str">
        <f>'záznam pátrací'!C11</f>
        <v>FOJTÍK Jaromír</v>
      </c>
      <c r="D12" s="344" t="str">
        <f>'záznam pátrací'!D11</f>
        <v>BR</v>
      </c>
      <c r="E12" s="345"/>
      <c r="F12" s="346"/>
      <c r="G12" s="347">
        <f>'záznam pátrací'!AF11</f>
        <v>65</v>
      </c>
      <c r="H12" s="348"/>
      <c r="I12" s="349">
        <f>'záznam pátrací'!AE11</f>
        <v>127</v>
      </c>
      <c r="J12" s="346"/>
      <c r="K12" s="347">
        <f>'záznam pátrací'!AG11</f>
        <v>373</v>
      </c>
      <c r="L12" s="350">
        <f>'záznam pátrací'!AH11</f>
        <v>565</v>
      </c>
      <c r="M12" s="386"/>
      <c r="N12" s="387">
        <f>IF(L12&lt;L13,0,L12)</f>
        <v>565</v>
      </c>
      <c r="O12" s="424">
        <f>SUM(N12:N15)</f>
        <v>1556</v>
      </c>
      <c r="P12" s="435">
        <f>RANK(O12,O$7:O$37)</f>
        <v>4</v>
      </c>
      <c r="Q12" s="351"/>
    </row>
    <row r="13" spans="1:17" s="51" customFormat="1" ht="19.5" customHeight="1">
      <c r="A13" s="37"/>
      <c r="B13" s="352" t="str">
        <f>'záznam pátrací'!B12</f>
        <v>nstržm.</v>
      </c>
      <c r="C13" s="353" t="str">
        <f>'záznam pátrací'!C12</f>
        <v>KAŠPÁREK Petr</v>
      </c>
      <c r="D13" s="354" t="str">
        <f>'záznam pátrací'!D12</f>
        <v>BR</v>
      </c>
      <c r="E13" s="355"/>
      <c r="F13" s="356"/>
      <c r="G13" s="357">
        <f>'záznam pátrací'!AF12</f>
        <v>54</v>
      </c>
      <c r="H13" s="358"/>
      <c r="I13" s="359">
        <f>'záznam pátrací'!AE12</f>
        <v>131</v>
      </c>
      <c r="J13" s="356"/>
      <c r="K13" s="357">
        <f>'záznam pátrací'!AG12</f>
        <v>281</v>
      </c>
      <c r="L13" s="360">
        <f>'záznam pátrací'!AH12</f>
        <v>466</v>
      </c>
      <c r="M13" s="388"/>
      <c r="N13" s="389"/>
      <c r="O13" s="425"/>
      <c r="P13" s="436">
        <f>RANK(N13,N$12:N$28)</f>
        <v>11</v>
      </c>
      <c r="Q13" s="351"/>
    </row>
    <row r="14" spans="1:17" s="51" customFormat="1" ht="19.5" customHeight="1">
      <c r="A14" s="37"/>
      <c r="B14" s="361" t="str">
        <f>'záznam hlídkoví'!B11</f>
        <v>pprap.</v>
      </c>
      <c r="C14" s="362" t="str">
        <f>'záznam hlídkoví'!C11</f>
        <v>MIKLAS Bohumil</v>
      </c>
      <c r="D14" s="363" t="str">
        <f>'záznam hlídkoví'!D11</f>
        <v>BR</v>
      </c>
      <c r="E14" s="345"/>
      <c r="F14" s="364">
        <f>'záznam hlídkoví'!AH11</f>
        <v>74</v>
      </c>
      <c r="G14" s="365"/>
      <c r="H14" s="366">
        <f>'záznam hlídkoví'!AI11</f>
        <v>370</v>
      </c>
      <c r="I14" s="367"/>
      <c r="J14" s="364">
        <f>'záznam hlídkoví'!AE11</f>
        <v>34</v>
      </c>
      <c r="K14" s="365"/>
      <c r="L14" s="368">
        <f>'záznam hlídkoví'!AJ11</f>
        <v>478</v>
      </c>
      <c r="M14" s="386"/>
      <c r="N14" s="366">
        <f>L14</f>
        <v>478</v>
      </c>
      <c r="O14" s="425"/>
      <c r="P14" s="436">
        <f>RANK(N14,N$12:N$28)</f>
        <v>5</v>
      </c>
      <c r="Q14" s="351"/>
    </row>
    <row r="15" spans="1:17" s="51" customFormat="1" ht="19.5" customHeight="1">
      <c r="A15" s="37"/>
      <c r="B15" s="352" t="str">
        <f>'záznam hlídkoví'!B12</f>
        <v>pprap.</v>
      </c>
      <c r="C15" s="353" t="str">
        <f>'záznam hlídkoví'!C12</f>
        <v>VACULÍK Libor</v>
      </c>
      <c r="D15" s="354" t="str">
        <f>'záznam hlídkoví'!D12</f>
        <v>BR</v>
      </c>
      <c r="E15" s="345"/>
      <c r="F15" s="369">
        <f>'záznam hlídkoví'!AH12</f>
        <v>62</v>
      </c>
      <c r="G15" s="370"/>
      <c r="H15" s="371">
        <f>'záznam hlídkoví'!AI12</f>
        <v>381</v>
      </c>
      <c r="I15" s="372"/>
      <c r="J15" s="369">
        <f>'záznam hlídkoví'!AE12</f>
        <v>70</v>
      </c>
      <c r="K15" s="370"/>
      <c r="L15" s="360">
        <f>'záznam hlídkoví'!AJ12</f>
        <v>513</v>
      </c>
      <c r="M15" s="386"/>
      <c r="N15" s="371">
        <f>L15</f>
        <v>513</v>
      </c>
      <c r="O15" s="426"/>
      <c r="P15" s="437">
        <f>RANK(N15,N$12:N$28)</f>
        <v>3</v>
      </c>
      <c r="Q15" s="351"/>
    </row>
    <row r="16" spans="1:17" ht="4.5" customHeight="1">
      <c r="A16" s="331"/>
      <c r="B16" s="337"/>
      <c r="C16" s="337"/>
      <c r="D16" s="83"/>
      <c r="E16" s="83"/>
      <c r="F16" s="338"/>
      <c r="G16" s="340"/>
      <c r="H16" s="339"/>
      <c r="I16" s="339"/>
      <c r="J16" s="340"/>
      <c r="K16" s="340"/>
      <c r="L16" s="340"/>
      <c r="M16" s="82"/>
      <c r="N16" s="340"/>
      <c r="O16" s="390"/>
      <c r="P16" s="83"/>
      <c r="Q16" s="336"/>
    </row>
    <row r="17" spans="1:17" s="51" customFormat="1" ht="19.5" customHeight="1">
      <c r="A17" s="37"/>
      <c r="B17" s="342" t="str">
        <f>'záznam pátrací'!B13</f>
        <v>prap.</v>
      </c>
      <c r="C17" s="343" t="str">
        <f>'záznam pátrací'!C13</f>
        <v>MORAVEC Marek</v>
      </c>
      <c r="D17" s="344" t="str">
        <f>'záznam pátrací'!D13</f>
        <v>UL</v>
      </c>
      <c r="E17" s="345"/>
      <c r="F17" s="346"/>
      <c r="G17" s="347">
        <f>'záznam pátrací'!AF13</f>
        <v>53</v>
      </c>
      <c r="H17" s="348"/>
      <c r="I17" s="349">
        <f>'záznam pátrací'!AE13</f>
        <v>163</v>
      </c>
      <c r="J17" s="346"/>
      <c r="K17" s="347">
        <f>'záznam pátrací'!AG13</f>
        <v>348</v>
      </c>
      <c r="L17" s="350">
        <f>'záznam pátrací'!AH13</f>
        <v>564</v>
      </c>
      <c r="M17" s="386"/>
      <c r="N17" s="387">
        <f>IF(L17&lt;L18,0,L17)</f>
        <v>564</v>
      </c>
      <c r="O17" s="424">
        <f>SUM(N17:N20)</f>
        <v>1402</v>
      </c>
      <c r="P17" s="435">
        <f>RANK(O17,O$7:O$37)</f>
        <v>5</v>
      </c>
      <c r="Q17" s="351"/>
    </row>
    <row r="18" spans="1:17" s="51" customFormat="1" ht="19.5" customHeight="1">
      <c r="A18" s="37"/>
      <c r="B18" s="352" t="str">
        <f>'záznam pátrací'!B14</f>
        <v>prap.</v>
      </c>
      <c r="C18" s="353" t="str">
        <f>'záznam pátrací'!C14</f>
        <v>PATZELT Jan</v>
      </c>
      <c r="D18" s="354" t="str">
        <f>'záznam pátrací'!D14</f>
        <v>UL</v>
      </c>
      <c r="E18" s="355"/>
      <c r="F18" s="356"/>
      <c r="G18" s="357">
        <f>'záznam pátrací'!AF14</f>
        <v>53</v>
      </c>
      <c r="H18" s="358"/>
      <c r="I18" s="359">
        <f>'záznam pátrací'!AE14</f>
        <v>134</v>
      </c>
      <c r="J18" s="356"/>
      <c r="K18" s="357">
        <f>'záznam pátrací'!AG14</f>
        <v>232</v>
      </c>
      <c r="L18" s="360">
        <f>'záznam pátrací'!AH14</f>
        <v>419</v>
      </c>
      <c r="M18" s="388"/>
      <c r="N18" s="389"/>
      <c r="O18" s="425"/>
      <c r="P18" s="436">
        <f>RANK(N18,N$12:N$28)</f>
        <v>11</v>
      </c>
      <c r="Q18" s="351"/>
    </row>
    <row r="19" spans="1:17" s="51" customFormat="1" ht="19.5" customHeight="1">
      <c r="A19" s="37"/>
      <c r="B19" s="361" t="str">
        <f>'záznam hlídkoví'!B13</f>
        <v>npor.</v>
      </c>
      <c r="C19" s="362" t="str">
        <f>'záznam hlídkoví'!C13</f>
        <v>BLÁHA Bronislav</v>
      </c>
      <c r="D19" s="363" t="str">
        <f>'záznam hlídkoví'!D13</f>
        <v>UL</v>
      </c>
      <c r="E19" s="345"/>
      <c r="F19" s="364">
        <f>'záznam hlídkoví'!AH13</f>
        <v>78</v>
      </c>
      <c r="G19" s="365"/>
      <c r="H19" s="366">
        <f>'záznam hlídkoví'!AI13</f>
        <v>340</v>
      </c>
      <c r="I19" s="367"/>
      <c r="J19" s="364">
        <f>'záznam hlídkoví'!AE13</f>
        <v>22</v>
      </c>
      <c r="K19" s="365"/>
      <c r="L19" s="368">
        <f>'záznam hlídkoví'!AJ13</f>
        <v>440</v>
      </c>
      <c r="M19" s="386"/>
      <c r="N19" s="366">
        <f>L19</f>
        <v>440</v>
      </c>
      <c r="O19" s="425"/>
      <c r="P19" s="436">
        <f>RANK(N19,N$12:N$28)</f>
        <v>6</v>
      </c>
      <c r="Q19" s="351"/>
    </row>
    <row r="20" spans="1:17" s="51" customFormat="1" ht="19.5" customHeight="1">
      <c r="A20" s="37"/>
      <c r="B20" s="352" t="str">
        <f>'záznam hlídkoví'!B14</f>
        <v>prap.</v>
      </c>
      <c r="C20" s="353" t="str">
        <f>'záznam hlídkoví'!C14</f>
        <v>STEHNO Jaroslav</v>
      </c>
      <c r="D20" s="354" t="str">
        <f>'záznam hlídkoví'!D14</f>
        <v>UL</v>
      </c>
      <c r="E20" s="345"/>
      <c r="F20" s="369">
        <f>'záznam hlídkoví'!AH14</f>
        <v>48</v>
      </c>
      <c r="G20" s="370"/>
      <c r="H20" s="371">
        <f>'záznam hlídkoví'!AI14</f>
        <v>345</v>
      </c>
      <c r="I20" s="372"/>
      <c r="J20" s="369">
        <f>'záznam hlídkoví'!AE14</f>
        <v>5</v>
      </c>
      <c r="K20" s="370"/>
      <c r="L20" s="360">
        <f>'záznam hlídkoví'!AJ14</f>
        <v>398</v>
      </c>
      <c r="M20" s="386"/>
      <c r="N20" s="371">
        <f>L20</f>
        <v>398</v>
      </c>
      <c r="O20" s="426"/>
      <c r="P20" s="437">
        <f>RANK(N20,N$12:N$28)</f>
        <v>7</v>
      </c>
      <c r="Q20" s="351"/>
    </row>
    <row r="21" spans="1:17" ht="4.5" customHeight="1">
      <c r="A21" s="331"/>
      <c r="B21" s="337"/>
      <c r="C21" s="337"/>
      <c r="D21" s="83"/>
      <c r="E21" s="83"/>
      <c r="F21" s="338"/>
      <c r="G21" s="340"/>
      <c r="H21" s="339"/>
      <c r="I21" s="339"/>
      <c r="J21" s="340"/>
      <c r="K21" s="340"/>
      <c r="L21" s="340"/>
      <c r="M21" s="82"/>
      <c r="N21" s="340"/>
      <c r="O21" s="390"/>
      <c r="P21" s="83"/>
      <c r="Q21" s="336"/>
    </row>
    <row r="22" spans="1:17" s="51" customFormat="1" ht="19.5" customHeight="1">
      <c r="A22" s="37"/>
      <c r="B22" s="342" t="str">
        <f>'záznam pátrací'!B15</f>
        <v>prap.</v>
      </c>
      <c r="C22" s="343" t="str">
        <f>'záznam pátrací'!C15</f>
        <v>MORAVEC Martin</v>
      </c>
      <c r="D22" s="344" t="str">
        <f>'záznam pátrací'!D15</f>
        <v>HK</v>
      </c>
      <c r="E22" s="345"/>
      <c r="F22" s="346"/>
      <c r="G22" s="347">
        <f>'záznam pátrací'!AF15</f>
        <v>0</v>
      </c>
      <c r="H22" s="348"/>
      <c r="I22" s="349">
        <f>'záznam pátrací'!AE15</f>
        <v>63</v>
      </c>
      <c r="J22" s="346"/>
      <c r="K22" s="347">
        <f>'záznam pátrací'!AG15</f>
        <v>331</v>
      </c>
      <c r="L22" s="350">
        <f>'záznam pátrací'!AH15</f>
        <v>394</v>
      </c>
      <c r="M22" s="386"/>
      <c r="N22" s="387">
        <v>394</v>
      </c>
      <c r="O22" s="424">
        <f>SUM(N22:N25)</f>
        <v>713</v>
      </c>
      <c r="P22" s="435">
        <v>7</v>
      </c>
      <c r="Q22" s="351"/>
    </row>
    <row r="23" spans="1:17" s="51" customFormat="1" ht="19.5" customHeight="1">
      <c r="A23" s="37"/>
      <c r="B23" s="352">
        <f>'záznam pátrací'!B16</f>
        <v>0</v>
      </c>
      <c r="C23" s="353">
        <f>'záznam pátrací'!C16</f>
        <v>0</v>
      </c>
      <c r="D23" s="354" t="str">
        <f>'záznam pátrací'!D16</f>
        <v>HK</v>
      </c>
      <c r="E23" s="355"/>
      <c r="F23" s="356"/>
      <c r="G23" s="357">
        <f>'záznam pátrací'!AF16</f>
        <v>0</v>
      </c>
      <c r="H23" s="358">
        <f>'záznam pátrací'!O16</f>
        <v>0</v>
      </c>
      <c r="I23" s="359">
        <f>'záznam pátrací'!AE16</f>
        <v>0</v>
      </c>
      <c r="J23" s="356"/>
      <c r="K23" s="357">
        <f>'záznam pátrací'!AG16</f>
        <v>0</v>
      </c>
      <c r="L23" s="360">
        <f>'záznam pátrací'!AH16</f>
        <v>0</v>
      </c>
      <c r="M23" s="388"/>
      <c r="N23" s="389">
        <f>IF(L23&lt;L22,0,L23)</f>
        <v>0</v>
      </c>
      <c r="O23" s="425"/>
      <c r="P23" s="436">
        <f>RANK(N23,N$12:N$28)</f>
        <v>11</v>
      </c>
      <c r="Q23" s="351"/>
    </row>
    <row r="24" spans="1:17" s="51" customFormat="1" ht="19.5" customHeight="1">
      <c r="A24" s="37"/>
      <c r="B24" s="361" t="str">
        <f>'záznam hlídkoví'!B15</f>
        <v>prap.</v>
      </c>
      <c r="C24" s="362" t="str">
        <f>'záznam hlídkoví'!C15</f>
        <v>KULAXIDIS Jiří</v>
      </c>
      <c r="D24" s="363" t="str">
        <f>'záznam hlídkoví'!D15</f>
        <v>HK</v>
      </c>
      <c r="E24" s="345"/>
      <c r="F24" s="364">
        <f>'záznam hlídkoví'!AH15</f>
        <v>37</v>
      </c>
      <c r="G24" s="365"/>
      <c r="H24" s="366">
        <f>'záznam hlídkoví'!AI15</f>
        <v>179</v>
      </c>
      <c r="I24" s="367"/>
      <c r="J24" s="364">
        <f>'záznam hlídkoví'!AE15</f>
        <v>18</v>
      </c>
      <c r="K24" s="365"/>
      <c r="L24" s="368">
        <f>'záznam hlídkoví'!AJ15</f>
        <v>234</v>
      </c>
      <c r="M24" s="386"/>
      <c r="N24" s="366">
        <f>L24</f>
        <v>234</v>
      </c>
      <c r="O24" s="425"/>
      <c r="P24" s="436">
        <f>RANK(N24,N$12:N$28)</f>
        <v>9</v>
      </c>
      <c r="Q24" s="351"/>
    </row>
    <row r="25" spans="1:17" s="51" customFormat="1" ht="19.5" customHeight="1">
      <c r="A25" s="37"/>
      <c r="B25" s="352" t="str">
        <f>'záznam hlídkoví'!B16</f>
        <v>pprap.</v>
      </c>
      <c r="C25" s="353" t="str">
        <f>'záznam hlídkoví'!C16</f>
        <v>STŘEDOVÁ Monika</v>
      </c>
      <c r="D25" s="354" t="str">
        <f>'záznam hlídkoví'!D16</f>
        <v>HK</v>
      </c>
      <c r="E25" s="345"/>
      <c r="F25" s="369">
        <f>'záznam hlídkoví'!AH16</f>
        <v>31</v>
      </c>
      <c r="G25" s="370"/>
      <c r="H25" s="371">
        <f>'záznam hlídkoví'!AI16</f>
        <v>49</v>
      </c>
      <c r="I25" s="372"/>
      <c r="J25" s="369">
        <f>'záznam hlídkoví'!AE16</f>
        <v>5</v>
      </c>
      <c r="K25" s="370"/>
      <c r="L25" s="360">
        <f>'záznam hlídkoví'!AJ16</f>
        <v>85</v>
      </c>
      <c r="M25" s="386"/>
      <c r="N25" s="371">
        <f>L25</f>
        <v>85</v>
      </c>
      <c r="O25" s="426"/>
      <c r="P25" s="437">
        <f>RANK(N25,N$12:N$28)</f>
        <v>10</v>
      </c>
      <c r="Q25" s="351"/>
    </row>
    <row r="26" spans="1:17" ht="4.5" customHeight="1">
      <c r="A26" s="331"/>
      <c r="B26" s="337"/>
      <c r="C26" s="337"/>
      <c r="D26" s="83"/>
      <c r="E26" s="83"/>
      <c r="F26" s="338"/>
      <c r="G26" s="340"/>
      <c r="H26" s="339"/>
      <c r="I26" s="339"/>
      <c r="J26" s="340"/>
      <c r="K26" s="340"/>
      <c r="L26" s="340"/>
      <c r="M26" s="82"/>
      <c r="N26" s="340"/>
      <c r="O26" s="390"/>
      <c r="P26" s="83"/>
      <c r="Q26" s="336"/>
    </row>
    <row r="27" spans="1:17" s="51" customFormat="1" ht="19.5" customHeight="1">
      <c r="A27" s="37"/>
      <c r="B27" s="342" t="str">
        <f>'záznam pátrací'!B17</f>
        <v>prap.</v>
      </c>
      <c r="C27" s="343" t="str">
        <f>'záznam pátrací'!C17</f>
        <v>HRŮZA Pavel</v>
      </c>
      <c r="D27" s="344" t="str">
        <f>'záznam pátrací'!D17</f>
        <v>PL</v>
      </c>
      <c r="E27" s="345"/>
      <c r="F27" s="346"/>
      <c r="G27" s="347">
        <f>'záznam pátrací'!AF17</f>
        <v>43</v>
      </c>
      <c r="H27" s="348"/>
      <c r="I27" s="349">
        <f>'záznam pátrací'!AE17</f>
        <v>85</v>
      </c>
      <c r="J27" s="346"/>
      <c r="K27" s="347">
        <f>'záznam pátrací'!AG17</f>
        <v>336</v>
      </c>
      <c r="L27" s="350">
        <f>'záznam pátrací'!AH17</f>
        <v>464</v>
      </c>
      <c r="M27" s="386"/>
      <c r="N27" s="387"/>
      <c r="O27" s="424">
        <f>SUM(N27:N30)</f>
        <v>1565</v>
      </c>
      <c r="P27" s="435">
        <f>RANK(O27,O$7:O$37)</f>
        <v>2</v>
      </c>
      <c r="Q27" s="351"/>
    </row>
    <row r="28" spans="1:17" s="51" customFormat="1" ht="19.5" customHeight="1">
      <c r="A28" s="37"/>
      <c r="B28" s="352" t="str">
        <f>'záznam pátrací'!B18</f>
        <v>pprap. </v>
      </c>
      <c r="C28" s="353" t="str">
        <f>'záznam pátrací'!C18</f>
        <v>KOPTA Petr</v>
      </c>
      <c r="D28" s="354" t="str">
        <f>'záznam pátrací'!D18</f>
        <v>PL</v>
      </c>
      <c r="E28" s="355"/>
      <c r="F28" s="356"/>
      <c r="G28" s="357">
        <f>'záznam pátrací'!AF18</f>
        <v>68</v>
      </c>
      <c r="H28" s="358"/>
      <c r="I28" s="359">
        <f>'záznam pátrací'!AE18</f>
        <v>146</v>
      </c>
      <c r="J28" s="356"/>
      <c r="K28" s="357">
        <f>'záznam pátrací'!AG18</f>
        <v>275</v>
      </c>
      <c r="L28" s="360">
        <f>'záznam pátrací'!AH18</f>
        <v>489</v>
      </c>
      <c r="M28" s="388"/>
      <c r="N28" s="389">
        <f>IF(L28&lt;L27,0,L28)</f>
        <v>489</v>
      </c>
      <c r="O28" s="425"/>
      <c r="P28" s="436">
        <f>RANK(N28,N$12:N$28)</f>
        <v>4</v>
      </c>
      <c r="Q28" s="351"/>
    </row>
    <row r="29" spans="1:17" s="51" customFormat="1" ht="19.5" customHeight="1">
      <c r="A29" s="37"/>
      <c r="B29" s="361" t="str">
        <f>'záznam hlídkoví'!B17</f>
        <v>pprap.</v>
      </c>
      <c r="C29" s="362" t="str">
        <f>'záznam hlídkoví'!C17</f>
        <v>BROŽOVÁ Lenka</v>
      </c>
      <c r="D29" s="363" t="str">
        <f>'záznam hlídkoví'!D17</f>
        <v>PL</v>
      </c>
      <c r="E29" s="345"/>
      <c r="F29" s="364">
        <f>'záznam hlídkoví'!AH17</f>
        <v>92</v>
      </c>
      <c r="G29" s="365"/>
      <c r="H29" s="366">
        <f>'záznam hlídkoví'!AI17</f>
        <v>496</v>
      </c>
      <c r="I29" s="367"/>
      <c r="J29" s="364">
        <f>'záznam hlídkoví'!AE17</f>
        <v>78</v>
      </c>
      <c r="K29" s="365"/>
      <c r="L29" s="368">
        <f>'záznam hlídkoví'!AJ17</f>
        <v>666</v>
      </c>
      <c r="M29" s="386"/>
      <c r="N29" s="366">
        <f>L29</f>
        <v>666</v>
      </c>
      <c r="O29" s="425"/>
      <c r="P29" s="436" t="e">
        <f>RANK(N29,N$12:N$28)</f>
        <v>#N/A</v>
      </c>
      <c r="Q29" s="351"/>
    </row>
    <row r="30" spans="1:17" s="51" customFormat="1" ht="19.5" customHeight="1">
      <c r="A30" s="37"/>
      <c r="B30" s="352" t="str">
        <f>'záznam hlídkoví'!B18</f>
        <v>pprap.</v>
      </c>
      <c r="C30" s="353" t="str">
        <f>'záznam hlídkoví'!C18</f>
        <v>PETRIK Jaroslav</v>
      </c>
      <c r="D30" s="354" t="str">
        <f>'záznam hlídkoví'!D18</f>
        <v>PL</v>
      </c>
      <c r="E30" s="345"/>
      <c r="F30" s="369">
        <f>'záznam hlídkoví'!AH18</f>
        <v>57</v>
      </c>
      <c r="G30" s="370"/>
      <c r="H30" s="371">
        <f>'záznam hlídkoví'!AI18</f>
        <v>347</v>
      </c>
      <c r="I30" s="372"/>
      <c r="J30" s="369">
        <f>'záznam hlídkoví'!AE18</f>
        <v>6</v>
      </c>
      <c r="K30" s="370"/>
      <c r="L30" s="360">
        <f>'záznam hlídkoví'!AJ18</f>
        <v>410</v>
      </c>
      <c r="M30" s="386"/>
      <c r="N30" s="371">
        <f>L30</f>
        <v>410</v>
      </c>
      <c r="O30" s="426"/>
      <c r="P30" s="437" t="e">
        <f>RANK(N30,N$12:N$28)</f>
        <v>#N/A</v>
      </c>
      <c r="Q30" s="351"/>
    </row>
    <row r="31" spans="1:17" ht="4.5" customHeight="1">
      <c r="A31" s="331"/>
      <c r="B31" s="337"/>
      <c r="C31" s="337"/>
      <c r="D31" s="83"/>
      <c r="E31" s="83"/>
      <c r="F31" s="338"/>
      <c r="G31" s="340"/>
      <c r="H31" s="339"/>
      <c r="I31" s="339"/>
      <c r="J31" s="340"/>
      <c r="K31" s="340"/>
      <c r="L31" s="340"/>
      <c r="M31" s="82"/>
      <c r="N31" s="340"/>
      <c r="O31" s="390"/>
      <c r="P31" s="83"/>
      <c r="Q31" s="336"/>
    </row>
    <row r="32" spans="1:17" s="51" customFormat="1" ht="19.5" customHeight="1">
      <c r="A32" s="37"/>
      <c r="B32" s="342" t="str">
        <f>'záznam pátrací'!B19</f>
        <v>prap.</v>
      </c>
      <c r="C32" s="343" t="str">
        <f>'záznam pátrací'!C19</f>
        <v>DUŽÍ Zbyněk</v>
      </c>
      <c r="D32" s="344" t="str">
        <f>'záznam pátrací'!D19</f>
        <v>OV</v>
      </c>
      <c r="E32" s="345"/>
      <c r="F32" s="346"/>
      <c r="G32" s="347">
        <f>'záznam pátrací'!AF19</f>
        <v>84</v>
      </c>
      <c r="H32" s="348"/>
      <c r="I32" s="349">
        <f>'záznam pátrací'!AE19</f>
        <v>155</v>
      </c>
      <c r="J32" s="346"/>
      <c r="K32" s="347">
        <f>'záznam pátrací'!AG19</f>
        <v>301</v>
      </c>
      <c r="L32" s="350">
        <f>'záznam pátrací'!AH19</f>
        <v>540</v>
      </c>
      <c r="M32" s="386"/>
      <c r="N32" s="387">
        <f>IF(L32&lt;L33,0,L32)</f>
        <v>540</v>
      </c>
      <c r="O32" s="424">
        <f>SUM(N32:N35)</f>
        <v>1788</v>
      </c>
      <c r="P32" s="435">
        <f>RANK(O32,O$7:O$37)</f>
        <v>1</v>
      </c>
      <c r="Q32" s="351"/>
    </row>
    <row r="33" spans="1:17" s="51" customFormat="1" ht="19.5" customHeight="1">
      <c r="A33" s="37"/>
      <c r="B33" s="352" t="str">
        <f>'záznam pátrací'!B20</f>
        <v>prap.</v>
      </c>
      <c r="C33" s="353" t="str">
        <f>'záznam pátrací'!C20</f>
        <v>RAKOWSKI Radim</v>
      </c>
      <c r="D33" s="354" t="str">
        <f>'záznam pátrací'!D20</f>
        <v>OV</v>
      </c>
      <c r="E33" s="355"/>
      <c r="F33" s="356"/>
      <c r="G33" s="357">
        <f>'záznam pátrací'!AF20</f>
        <v>77</v>
      </c>
      <c r="H33" s="358"/>
      <c r="I33" s="359">
        <f>'záznam pátrací'!AE20</f>
        <v>119</v>
      </c>
      <c r="J33" s="356"/>
      <c r="K33" s="357">
        <f>'záznam pátrací'!AG20</f>
        <v>281</v>
      </c>
      <c r="L33" s="360">
        <f>'záznam pátrací'!AH20</f>
        <v>477</v>
      </c>
      <c r="M33" s="388"/>
      <c r="N33" s="389"/>
      <c r="O33" s="425"/>
      <c r="P33" s="436">
        <f>RANK(N33,N$12:N$28)</f>
        <v>11</v>
      </c>
      <c r="Q33" s="351"/>
    </row>
    <row r="34" spans="1:17" s="51" customFormat="1" ht="19.5" customHeight="1">
      <c r="A34" s="37"/>
      <c r="B34" s="361" t="str">
        <f>'záznam hlídkoví'!B19</f>
        <v>pprap.</v>
      </c>
      <c r="C34" s="362" t="str">
        <f>'záznam hlídkoví'!C19</f>
        <v>MACURA Miroslav</v>
      </c>
      <c r="D34" s="363" t="str">
        <f>'záznam hlídkoví'!D19</f>
        <v>OV</v>
      </c>
      <c r="E34" s="345"/>
      <c r="F34" s="364">
        <f>'záznam hlídkoví'!AH19</f>
        <v>81</v>
      </c>
      <c r="G34" s="365"/>
      <c r="H34" s="366">
        <f>'záznam hlídkoví'!AI19</f>
        <v>445</v>
      </c>
      <c r="I34" s="367"/>
      <c r="J34" s="364">
        <f>'záznam hlídkoví'!AE19</f>
        <v>62</v>
      </c>
      <c r="K34" s="365"/>
      <c r="L34" s="368">
        <f>'záznam hlídkoví'!AJ19</f>
        <v>588</v>
      </c>
      <c r="M34" s="386"/>
      <c r="N34" s="366">
        <f>L34</f>
        <v>588</v>
      </c>
      <c r="O34" s="425"/>
      <c r="P34" s="436" t="e">
        <f>RANK(N34,N$12:N$28)</f>
        <v>#N/A</v>
      </c>
      <c r="Q34" s="351"/>
    </row>
    <row r="35" spans="1:17" s="51" customFormat="1" ht="19.5" customHeight="1">
      <c r="A35" s="37"/>
      <c r="B35" s="352" t="str">
        <f>'záznam hlídkoví'!B20</f>
        <v>prap.</v>
      </c>
      <c r="C35" s="353" t="str">
        <f>'záznam hlídkoví'!C20</f>
        <v>VALOŠEK Jiří</v>
      </c>
      <c r="D35" s="354" t="str">
        <f>'záznam hlídkoví'!D20</f>
        <v>OV</v>
      </c>
      <c r="E35" s="345"/>
      <c r="F35" s="369">
        <f>'záznam hlídkoví'!AH20</f>
        <v>93</v>
      </c>
      <c r="G35" s="370"/>
      <c r="H35" s="371">
        <f>'záznam hlídkoví'!AI20</f>
        <v>477</v>
      </c>
      <c r="I35" s="372"/>
      <c r="J35" s="369">
        <f>'záznam hlídkoví'!AE20</f>
        <v>90</v>
      </c>
      <c r="K35" s="370"/>
      <c r="L35" s="360">
        <f>'záznam hlídkoví'!AJ20</f>
        <v>660</v>
      </c>
      <c r="M35" s="386"/>
      <c r="N35" s="371">
        <f>L35</f>
        <v>660</v>
      </c>
      <c r="O35" s="426"/>
      <c r="P35" s="437" t="e">
        <f>RANK(N35,N$12:N$28)</f>
        <v>#N/A</v>
      </c>
      <c r="Q35" s="351"/>
    </row>
    <row r="36" spans="1:17" ht="4.5" customHeight="1">
      <c r="A36" s="331"/>
      <c r="B36" s="337"/>
      <c r="C36" s="337"/>
      <c r="D36" s="83"/>
      <c r="E36" s="83"/>
      <c r="F36" s="338"/>
      <c r="G36" s="340"/>
      <c r="H36" s="339"/>
      <c r="I36" s="339"/>
      <c r="J36" s="340"/>
      <c r="K36" s="340"/>
      <c r="L36" s="340"/>
      <c r="M36" s="82"/>
      <c r="N36" s="340"/>
      <c r="O36" s="390"/>
      <c r="P36" s="83"/>
      <c r="Q36" s="336"/>
    </row>
    <row r="37" spans="1:17" s="51" customFormat="1" ht="19.5" customHeight="1">
      <c r="A37" s="37"/>
      <c r="B37" s="342" t="str">
        <f>'záznam pátrací'!B21</f>
        <v>pprap.</v>
      </c>
      <c r="C37" s="343" t="str">
        <f>'záznam pátrací'!C21</f>
        <v>KALOUSOVÁ Eliška</v>
      </c>
      <c r="D37" s="344" t="str">
        <f>'záznam pátrací'!D21</f>
        <v>PV</v>
      </c>
      <c r="E37" s="345"/>
      <c r="F37" s="346"/>
      <c r="G37" s="347">
        <f>'záznam pátrací'!AF21</f>
        <v>76</v>
      </c>
      <c r="H37" s="348"/>
      <c r="I37" s="349">
        <f>'záznam pátrací'!AE21</f>
        <v>105</v>
      </c>
      <c r="J37" s="346"/>
      <c r="K37" s="347">
        <f>'záznam pátrací'!AG21</f>
        <v>269</v>
      </c>
      <c r="L37" s="350">
        <f>'záznam pátrací'!AH21</f>
        <v>450</v>
      </c>
      <c r="M37" s="386"/>
      <c r="N37" s="387">
        <f>IF(L37&lt;L38,0,L37)</f>
        <v>450</v>
      </c>
      <c r="O37" s="424">
        <f>SUM(N37:N40)</f>
        <v>1246</v>
      </c>
      <c r="P37" s="435">
        <v>6</v>
      </c>
      <c r="Q37" s="351"/>
    </row>
    <row r="38" spans="1:17" s="51" customFormat="1" ht="19.5" customHeight="1">
      <c r="A38" s="37"/>
      <c r="B38" s="352">
        <f>'záznam pátrací'!B22</f>
        <v>0</v>
      </c>
      <c r="C38" s="353">
        <f>'záznam pátrací'!C22</f>
        <v>0</v>
      </c>
      <c r="D38" s="354">
        <f>'záznam pátrací'!D22</f>
        <v>0</v>
      </c>
      <c r="E38" s="355"/>
      <c r="F38" s="356"/>
      <c r="G38" s="357">
        <f>'záznam pátrací'!AF22</f>
        <v>0</v>
      </c>
      <c r="H38" s="358">
        <f>'záznam pátrací'!O22</f>
        <v>0</v>
      </c>
      <c r="I38" s="359">
        <f>'záznam pátrací'!AE22</f>
        <v>0</v>
      </c>
      <c r="J38" s="356"/>
      <c r="K38" s="357">
        <f>'záznam pátrací'!AG22</f>
        <v>0</v>
      </c>
      <c r="L38" s="360">
        <f>'záznam pátrací'!AH22</f>
        <v>0</v>
      </c>
      <c r="M38" s="388"/>
      <c r="N38" s="389">
        <f>IF(L38&lt;L37,0,L38)</f>
        <v>0</v>
      </c>
      <c r="O38" s="425"/>
      <c r="P38" s="436">
        <f>RANK(N38,N$12:N$28)</f>
        <v>11</v>
      </c>
      <c r="Q38" s="351"/>
    </row>
    <row r="39" spans="1:17" s="51" customFormat="1" ht="19.5" customHeight="1">
      <c r="A39" s="37"/>
      <c r="B39" s="361" t="str">
        <f>'záznam hlídkoví'!B21</f>
        <v>ppor.</v>
      </c>
      <c r="C39" s="362" t="str">
        <f>'záznam hlídkoví'!C21</f>
        <v>KLIMENT Jaroslav</v>
      </c>
      <c r="D39" s="363" t="str">
        <f>'záznam hlídkoví'!D21</f>
        <v>PV</v>
      </c>
      <c r="E39" s="345"/>
      <c r="F39" s="364">
        <f>'záznam hlídkoví'!AH21</f>
        <v>56</v>
      </c>
      <c r="G39" s="365"/>
      <c r="H39" s="366">
        <f>'záznam hlídkoví'!AI21</f>
        <v>236</v>
      </c>
      <c r="I39" s="367"/>
      <c r="J39" s="364">
        <f>'záznam hlídkoví'!AE21</f>
        <v>67</v>
      </c>
      <c r="K39" s="365"/>
      <c r="L39" s="368">
        <f>'záznam hlídkoví'!AJ21</f>
        <v>359</v>
      </c>
      <c r="M39" s="386"/>
      <c r="N39" s="366">
        <f>L39</f>
        <v>359</v>
      </c>
      <c r="O39" s="425"/>
      <c r="P39" s="436" t="e">
        <f>RANK(N39,N$12:N$28)</f>
        <v>#N/A</v>
      </c>
      <c r="Q39" s="351"/>
    </row>
    <row r="40" spans="1:17" s="51" customFormat="1" ht="19.5" customHeight="1">
      <c r="A40" s="37"/>
      <c r="B40" s="352" t="str">
        <f>'záznam hlídkoví'!B22</f>
        <v>pprap.</v>
      </c>
      <c r="C40" s="353" t="str">
        <f>'záznam hlídkoví'!C22</f>
        <v>KRUPKA Karel</v>
      </c>
      <c r="D40" s="354" t="str">
        <f>'záznam hlídkoví'!D22</f>
        <v>PV</v>
      </c>
      <c r="E40" s="345"/>
      <c r="F40" s="369">
        <f>'záznam hlídkoví'!AH22</f>
        <v>68</v>
      </c>
      <c r="G40" s="370"/>
      <c r="H40" s="371">
        <f>'záznam hlídkoví'!AI22</f>
        <v>363</v>
      </c>
      <c r="I40" s="372"/>
      <c r="J40" s="369">
        <f>'záznam hlídkoví'!AE22</f>
        <v>6</v>
      </c>
      <c r="K40" s="370"/>
      <c r="L40" s="360">
        <f>'záznam hlídkoví'!AJ22</f>
        <v>437</v>
      </c>
      <c r="M40" s="386"/>
      <c r="N40" s="371">
        <f>L40</f>
        <v>437</v>
      </c>
      <c r="O40" s="426"/>
      <c r="P40" s="437" t="e">
        <f>RANK(N40,N$12:N$28)</f>
        <v>#N/A</v>
      </c>
      <c r="Q40" s="351"/>
    </row>
    <row r="41" spans="1:17" ht="4.5" customHeight="1">
      <c r="A41" s="373"/>
      <c r="B41" s="374"/>
      <c r="C41" s="374"/>
      <c r="D41" s="132"/>
      <c r="E41" s="132"/>
      <c r="F41" s="332"/>
      <c r="G41" s="332"/>
      <c r="H41" s="334"/>
      <c r="I41" s="334"/>
      <c r="J41" s="335"/>
      <c r="K41" s="335"/>
      <c r="L41" s="335"/>
      <c r="M41" s="132"/>
      <c r="N41" s="375"/>
      <c r="O41" s="378"/>
      <c r="P41" s="83"/>
      <c r="Q41" s="376"/>
    </row>
    <row r="42" ht="15">
      <c r="P42" s="320" t="s">
        <v>47</v>
      </c>
    </row>
  </sheetData>
  <sheetProtection/>
  <mergeCells count="26">
    <mergeCell ref="D2:D5"/>
    <mergeCell ref="O17:O20"/>
    <mergeCell ref="O22:O25"/>
    <mergeCell ref="B1:P1"/>
    <mergeCell ref="B4:B5"/>
    <mergeCell ref="C4:C5"/>
    <mergeCell ref="O4:O5"/>
    <mergeCell ref="F2:G2"/>
    <mergeCell ref="H2:I2"/>
    <mergeCell ref="J2:K2"/>
    <mergeCell ref="P2:P5"/>
    <mergeCell ref="O37:O40"/>
    <mergeCell ref="P7:P10"/>
    <mergeCell ref="P12:P15"/>
    <mergeCell ref="P17:P20"/>
    <mergeCell ref="P22:P25"/>
    <mergeCell ref="P27:P30"/>
    <mergeCell ref="P32:P35"/>
    <mergeCell ref="P37:P40"/>
    <mergeCell ref="O27:O30"/>
    <mergeCell ref="O32:O35"/>
    <mergeCell ref="O7:O10"/>
    <mergeCell ref="O12:O15"/>
    <mergeCell ref="L2:L3"/>
    <mergeCell ref="N2:N3"/>
    <mergeCell ref="O2:O3"/>
  </mergeCells>
  <hyperlinks>
    <hyperlink ref="P42" r:id="rId1" display="albi.c@seznam.cz"/>
  </hyperlinks>
  <printOptions horizontalCentered="1" verticalCentered="1"/>
  <pageMargins left="0" right="0" top="0" bottom="0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Kucera_Jan</cp:lastModifiedBy>
  <cp:lastPrinted>2004-06-28T06:50:26Z</cp:lastPrinted>
  <dcterms:modified xsi:type="dcterms:W3CDTF">2004-06-29T11:30:27Z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-1688037854</vt:i4>
  </property>
  <property fmtid="{D5CDD505-2E9C-101B-9397-08002B2CF9AE}" pid="3" name="_EmailSubject">
    <vt:lpwstr>Žádost o uveřejnění</vt:lpwstr>
  </property>
  <property fmtid="{D5CDD505-2E9C-101B-9397-08002B2CF9AE}" pid="4" name="_AuthorEmail">
    <vt:lpwstr>krejci@mail.cpp.ols.aa</vt:lpwstr>
  </property>
  <property fmtid="{D5CDD505-2E9C-101B-9397-08002B2CF9AE}" pid="5" name="_AuthorEmailDisplayName">
    <vt:lpwstr>SCPP Ř . KREJČÍ Klára</vt:lpwstr>
  </property>
</Properties>
</file>